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3040" windowHeight="9192"/>
  </bookViews>
  <sheets>
    <sheet name="ВАШ ЗАКАЗ" sheetId="10" r:id="rId1"/>
    <sheet name="сп" sheetId="14" state="hidden" r:id="rId2"/>
  </sheets>
  <definedNames>
    <definedName name="_xlnm._FilterDatabase" localSheetId="1" hidden="1">сп!$H$7:$H$18</definedName>
    <definedName name="jhjhj">{0,"тысячz";1,"тысячаz";2,"тысячиz";5,"тысячz"}</definedName>
    <definedName name="jkjkj">{"","одинz","дваz","триz","четыреz","пятьz","шестьz","семьz","восемьz","девятьz"}</definedName>
    <definedName name="jyuy7">{"","стоz","двестиz","тристаz","четырестаz","пятьсотz","шестьсотz","семьсотz","восемьсотz","девятьсотz"}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s">{0,"овz";1,"z";2,"аz";5,"овz"}</definedName>
    <definedName name="ttt">{"";1;"двадцатьz";"тридцатьz";"сорокz";"пятьдесятz";"шестьдесятz";"семьдесятz";"восемьдесятz";"девяностоz"}</definedName>
    <definedName name="wsdw">IF(ttt=1,n_2,ttt&amp;n_5)</definedName>
    <definedName name="мил">{0,"овz";1,"z";2,"аz";5,"овz"}</definedName>
    <definedName name="тыс">{0,"тысячz";1,"тысячаz";2,"тысячиz";5,"тысячz"}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4" i="10" l="1"/>
  <c r="H213" i="10"/>
  <c r="H212" i="10"/>
  <c r="H211" i="10"/>
  <c r="H210" i="10"/>
  <c r="K214" i="10" l="1"/>
  <c r="K213" i="10"/>
  <c r="K212" i="10"/>
  <c r="K211" i="10"/>
  <c r="K210" i="10"/>
  <c r="H208" i="10" l="1"/>
  <c r="H207" i="10"/>
  <c r="H205" i="10"/>
  <c r="H204" i="10"/>
  <c r="H203" i="10"/>
  <c r="H202" i="10"/>
  <c r="H200" i="10"/>
  <c r="H199" i="10"/>
  <c r="H197" i="10"/>
  <c r="H196" i="10"/>
  <c r="H194" i="10"/>
  <c r="H193" i="10"/>
  <c r="H191" i="10"/>
  <c r="H190" i="10"/>
  <c r="H189" i="10"/>
  <c r="H188" i="10"/>
  <c r="H187" i="10"/>
  <c r="H185" i="10"/>
  <c r="H184" i="10"/>
  <c r="H183" i="10"/>
  <c r="H181" i="10"/>
  <c r="H180" i="10"/>
  <c r="H178" i="10"/>
  <c r="H177" i="10"/>
  <c r="H176" i="10"/>
  <c r="H175" i="10"/>
  <c r="K194" i="10" l="1"/>
  <c r="K193" i="10"/>
  <c r="K191" i="10"/>
  <c r="K190" i="10"/>
  <c r="K189" i="10"/>
  <c r="K188" i="10"/>
  <c r="K187" i="10"/>
  <c r="H13" i="10" l="1"/>
  <c r="H14" i="10"/>
  <c r="H15" i="10"/>
  <c r="H16" i="10"/>
  <c r="H17" i="10"/>
  <c r="K13" i="10" l="1"/>
  <c r="K17" i="10"/>
  <c r="K16" i="10"/>
  <c r="K15" i="10"/>
  <c r="K14" i="10"/>
  <c r="K208" i="10"/>
  <c r="K207" i="10"/>
  <c r="K205" i="10"/>
  <c r="K204" i="10"/>
  <c r="K203" i="10"/>
  <c r="K202" i="10"/>
  <c r="K200" i="10"/>
  <c r="K199" i="10"/>
  <c r="K197" i="10"/>
  <c r="K196" i="10"/>
  <c r="K184" i="10"/>
  <c r="K185" i="10"/>
  <c r="K183" i="10"/>
  <c r="K181" i="10"/>
  <c r="K180" i="10"/>
  <c r="K178" i="10"/>
  <c r="K177" i="10"/>
  <c r="K176" i="10"/>
  <c r="K175" i="10"/>
  <c r="H173" i="10"/>
  <c r="H172" i="10"/>
  <c r="H171" i="10"/>
  <c r="H170" i="10"/>
  <c r="H163" i="10"/>
  <c r="H162" i="10"/>
  <c r="H160" i="10"/>
  <c r="H159" i="10"/>
  <c r="H158" i="10"/>
  <c r="H156" i="10"/>
  <c r="H155" i="10"/>
  <c r="H154" i="10"/>
  <c r="H152" i="10"/>
  <c r="H151" i="10"/>
  <c r="H146" i="10"/>
  <c r="H145" i="10"/>
  <c r="H144" i="10"/>
  <c r="H138" i="10"/>
  <c r="H137" i="10"/>
  <c r="H136" i="10"/>
  <c r="H135" i="10"/>
  <c r="H134" i="10"/>
  <c r="H168" i="10"/>
  <c r="H167" i="10"/>
  <c r="H166" i="10"/>
  <c r="H165" i="10"/>
  <c r="H149" i="10"/>
  <c r="H148" i="10"/>
  <c r="H142" i="10"/>
  <c r="H141" i="10"/>
  <c r="H140" i="10"/>
  <c r="H132" i="10"/>
  <c r="H131" i="10"/>
  <c r="H130" i="10"/>
  <c r="H129" i="10"/>
  <c r="H128" i="10"/>
  <c r="K135" i="10" l="1"/>
  <c r="K128" i="10"/>
  <c r="K136" i="10"/>
  <c r="K154" i="10"/>
  <c r="K170" i="10"/>
  <c r="K129" i="10"/>
  <c r="K171" i="10"/>
  <c r="K172" i="10"/>
  <c r="K149" i="10"/>
  <c r="K142" i="10"/>
  <c r="K163" i="10"/>
  <c r="K148" i="10"/>
  <c r="K130" i="10"/>
  <c r="K138" i="10"/>
  <c r="K166" i="10"/>
  <c r="K158" i="10"/>
  <c r="K132" i="10"/>
  <c r="K167" i="10"/>
  <c r="K145" i="10"/>
  <c r="K159" i="10"/>
  <c r="K152" i="10"/>
  <c r="K137" i="10"/>
  <c r="K156" i="10"/>
  <c r="K144" i="10"/>
  <c r="K140" i="10"/>
  <c r="K168" i="10"/>
  <c r="K146" i="10"/>
  <c r="K160" i="10"/>
  <c r="K155" i="10"/>
  <c r="K165" i="10"/>
  <c r="K131" i="10"/>
  <c r="K173" i="10"/>
  <c r="K141" i="10"/>
  <c r="K134" i="10"/>
  <c r="K151" i="10"/>
  <c r="K162" i="10"/>
  <c r="H126" i="10"/>
  <c r="H125" i="10"/>
  <c r="H124" i="10"/>
  <c r="H122" i="10"/>
  <c r="H121" i="10"/>
  <c r="H120" i="10"/>
  <c r="H119" i="10"/>
  <c r="H118" i="10"/>
  <c r="H117" i="10"/>
  <c r="H116" i="10"/>
  <c r="H115" i="10"/>
  <c r="H114" i="10"/>
  <c r="H110" i="10"/>
  <c r="H112" i="10"/>
  <c r="H111" i="10"/>
  <c r="H109" i="10"/>
  <c r="H108" i="10"/>
  <c r="H107" i="10"/>
  <c r="H106" i="10"/>
  <c r="H105" i="10"/>
  <c r="H104" i="10"/>
  <c r="H102" i="10"/>
  <c r="H101" i="10"/>
  <c r="H100" i="10"/>
  <c r="H99" i="10"/>
  <c r="H98" i="10"/>
  <c r="H97" i="10"/>
  <c r="H96" i="10"/>
  <c r="H95" i="10"/>
  <c r="H93" i="10"/>
  <c r="H92" i="10"/>
  <c r="H91" i="10"/>
  <c r="H90" i="10"/>
  <c r="H89" i="10"/>
  <c r="H88" i="10"/>
  <c r="H87" i="10"/>
  <c r="H86" i="10"/>
  <c r="H84" i="10"/>
  <c r="H83" i="10"/>
  <c r="H82" i="10"/>
  <c r="H81" i="10"/>
  <c r="H80" i="10"/>
  <c r="H79" i="10"/>
  <c r="H78" i="10"/>
  <c r="H77" i="10"/>
  <c r="H76" i="10"/>
  <c r="H74" i="10"/>
  <c r="H73" i="10"/>
  <c r="H72" i="10"/>
  <c r="H71" i="10"/>
  <c r="H70" i="10"/>
  <c r="H69" i="10"/>
  <c r="H67" i="10"/>
  <c r="H66" i="10"/>
  <c r="H65" i="10"/>
  <c r="H64" i="10"/>
  <c r="H62" i="10"/>
  <c r="H61" i="10"/>
  <c r="H60" i="10"/>
  <c r="H59" i="10"/>
  <c r="H57" i="10"/>
  <c r="H56" i="10"/>
  <c r="H55" i="10"/>
  <c r="H54" i="10"/>
  <c r="H52" i="10"/>
  <c r="H51" i="10"/>
  <c r="H50" i="10"/>
  <c r="H49" i="10"/>
  <c r="K64" i="10" l="1"/>
  <c r="K65" i="10"/>
  <c r="K119" i="10"/>
  <c r="K100" i="10"/>
  <c r="K111" i="10"/>
  <c r="K76" i="10"/>
  <c r="K93" i="10"/>
  <c r="K102" i="10"/>
  <c r="K112" i="10"/>
  <c r="K120" i="10"/>
  <c r="K54" i="10"/>
  <c r="K55" i="10"/>
  <c r="K86" i="10"/>
  <c r="K121" i="10"/>
  <c r="K118" i="10"/>
  <c r="K101" i="10"/>
  <c r="K67" i="10"/>
  <c r="K87" i="10"/>
  <c r="K122" i="10"/>
  <c r="K91" i="10"/>
  <c r="K77" i="10"/>
  <c r="K105" i="10"/>
  <c r="K88" i="10"/>
  <c r="K106" i="10"/>
  <c r="K124" i="10"/>
  <c r="K82" i="10"/>
  <c r="K109" i="10"/>
  <c r="K92" i="10"/>
  <c r="K66" i="10"/>
  <c r="K84" i="10"/>
  <c r="K95" i="10"/>
  <c r="K110" i="10"/>
  <c r="K49" i="10"/>
  <c r="K78" i="10"/>
  <c r="K96" i="10"/>
  <c r="K50" i="10"/>
  <c r="K60" i="10"/>
  <c r="K79" i="10"/>
  <c r="K97" i="10"/>
  <c r="K115" i="10"/>
  <c r="K51" i="10"/>
  <c r="K61" i="10"/>
  <c r="K80" i="10"/>
  <c r="K89" i="10"/>
  <c r="K98" i="10"/>
  <c r="K107" i="10"/>
  <c r="K116" i="10"/>
  <c r="K125" i="10"/>
  <c r="K83" i="10"/>
  <c r="K56" i="10"/>
  <c r="K57" i="10"/>
  <c r="K104" i="10"/>
  <c r="K59" i="10"/>
  <c r="K114" i="10"/>
  <c r="K52" i="10"/>
  <c r="K62" i="10"/>
  <c r="K81" i="10"/>
  <c r="K90" i="10"/>
  <c r="K99" i="10"/>
  <c r="K108" i="10"/>
  <c r="K117" i="10"/>
  <c r="K126" i="10"/>
  <c r="H47" i="10"/>
  <c r="H46" i="10"/>
  <c r="H45" i="10"/>
  <c r="H44" i="10"/>
  <c r="H42" i="10"/>
  <c r="H41" i="10"/>
  <c r="H40" i="10"/>
  <c r="H39" i="10"/>
  <c r="H37" i="10"/>
  <c r="H36" i="10"/>
  <c r="H35" i="10"/>
  <c r="H33" i="10"/>
  <c r="H32" i="10"/>
  <c r="H31" i="10"/>
  <c r="H29" i="10"/>
  <c r="H28" i="10"/>
  <c r="H27" i="10"/>
  <c r="H26" i="10"/>
  <c r="H25" i="10"/>
  <c r="H23" i="10"/>
  <c r="H22" i="10"/>
  <c r="H21" i="10"/>
  <c r="H20" i="10"/>
  <c r="H19" i="10"/>
  <c r="H11" i="10"/>
  <c r="H10" i="10"/>
  <c r="H9" i="10"/>
  <c r="H8" i="10"/>
  <c r="K45" i="10" l="1"/>
  <c r="K46" i="10"/>
  <c r="K47" i="10"/>
  <c r="K39" i="10"/>
  <c r="K40" i="10"/>
  <c r="K41" i="10"/>
  <c r="K44" i="10"/>
  <c r="K42" i="10"/>
  <c r="D1" i="14" l="1"/>
  <c r="F1" i="14"/>
  <c r="I18" i="14" l="1"/>
  <c r="I17" i="14"/>
  <c r="I16" i="14"/>
  <c r="I15" i="14"/>
  <c r="I14" i="14"/>
  <c r="I13" i="14"/>
  <c r="I12" i="14"/>
  <c r="I11" i="14"/>
  <c r="I10" i="14"/>
  <c r="I9" i="14"/>
  <c r="I8" i="14"/>
  <c r="I30" i="14" l="1"/>
  <c r="B5" i="14"/>
  <c r="H36" i="14" l="1"/>
  <c r="F34" i="14"/>
  <c r="K22" i="10" l="1"/>
  <c r="K32" i="10"/>
  <c r="K70" i="10"/>
  <c r="K69" i="10"/>
  <c r="K71" i="10"/>
  <c r="K29" i="10"/>
  <c r="K25" i="10"/>
  <c r="K35" i="10"/>
  <c r="K73" i="10"/>
  <c r="K20" i="10"/>
  <c r="K21" i="10"/>
  <c r="K31" i="10"/>
  <c r="K23" i="10"/>
  <c r="K33" i="10"/>
  <c r="K72" i="10"/>
  <c r="K26" i="10"/>
  <c r="K27" i="10"/>
  <c r="K36" i="10"/>
  <c r="K74" i="10"/>
  <c r="K19" i="10"/>
  <c r="K28" i="10"/>
  <c r="K37" i="10"/>
  <c r="K11" i="10"/>
  <c r="K10" i="10"/>
  <c r="K9" i="10"/>
  <c r="K8" i="10"/>
  <c r="I20" i="14"/>
  <c r="G38" i="14" s="1"/>
  <c r="F39" i="14" s="1"/>
  <c r="K215" i="10" l="1"/>
  <c r="J4" i="10" s="1"/>
  <c r="K4" i="10" l="1"/>
  <c r="I36" i="14" l="1"/>
  <c r="I42" i="14"/>
</calcChain>
</file>

<file path=xl/sharedStrings.xml><?xml version="1.0" encoding="utf-8"?>
<sst xmlns="http://schemas.openxmlformats.org/spreadsheetml/2006/main" count="623" uniqueCount="315">
  <si>
    <t>4'10"</t>
  </si>
  <si>
    <t>5'2"</t>
  </si>
  <si>
    <t>21"</t>
  </si>
  <si>
    <t>5'6"</t>
  </si>
  <si>
    <t>5'10"</t>
  </si>
  <si>
    <t>6'2"</t>
  </si>
  <si>
    <t>23"</t>
  </si>
  <si>
    <t>7'0"</t>
  </si>
  <si>
    <t>22"</t>
  </si>
  <si>
    <t>7'6"</t>
  </si>
  <si>
    <t>8'0"</t>
  </si>
  <si>
    <t>6'10"</t>
  </si>
  <si>
    <t>20"</t>
  </si>
  <si>
    <t>7'2"</t>
  </si>
  <si>
    <t>7'4"</t>
  </si>
  <si>
    <t>7'8"</t>
  </si>
  <si>
    <t>9'6"</t>
  </si>
  <si>
    <t>24"</t>
  </si>
  <si>
    <t>10'0"</t>
  </si>
  <si>
    <t>7'11"</t>
  </si>
  <si>
    <t>8'5"</t>
  </si>
  <si>
    <t>8'8"</t>
  </si>
  <si>
    <t>8'11"</t>
  </si>
  <si>
    <t>7'7"</t>
  </si>
  <si>
    <t>7'10"</t>
  </si>
  <si>
    <t>26"</t>
  </si>
  <si>
    <t>8'6"</t>
  </si>
  <si>
    <t>9'0"</t>
  </si>
  <si>
    <t>7'1"</t>
  </si>
  <si>
    <t>7'5"</t>
  </si>
  <si>
    <t>33"</t>
  </si>
  <si>
    <t>8'2"</t>
  </si>
  <si>
    <t>27"</t>
  </si>
  <si>
    <t>34"</t>
  </si>
  <si>
    <t>28"</t>
  </si>
  <si>
    <t>32"</t>
  </si>
  <si>
    <t>30"</t>
  </si>
  <si>
    <t>31"</t>
  </si>
  <si>
    <t>29"</t>
  </si>
  <si>
    <t>10'6"</t>
  </si>
  <si>
    <t>10'2"</t>
  </si>
  <si>
    <t>14'0"</t>
  </si>
  <si>
    <t>11'0"</t>
  </si>
  <si>
    <t>12'6"</t>
  </si>
  <si>
    <t>25"</t>
  </si>
  <si>
    <t>Модель</t>
  </si>
  <si>
    <t>Длина</t>
  </si>
  <si>
    <t>Ширина</t>
  </si>
  <si>
    <t>Объем</t>
  </si>
  <si>
    <t>Технология</t>
  </si>
  <si>
    <t>Заказ, шт:</t>
  </si>
  <si>
    <t>Ваш комментарий:</t>
  </si>
  <si>
    <t>Стоимость:</t>
  </si>
  <si>
    <t xml:space="preserve"> </t>
  </si>
  <si>
    <t>Весла и плавники</t>
  </si>
  <si>
    <t>введите количество:</t>
  </si>
  <si>
    <t>Итого к оплате:</t>
  </si>
  <si>
    <t>РАССЧИТАТЬ</t>
  </si>
  <si>
    <t>Взаиморасчеты:</t>
  </si>
  <si>
    <t>Instagram SUP</t>
  </si>
  <si>
    <t>Instagram SURF</t>
  </si>
  <si>
    <t>Вариант оплаты "100% предоплата"</t>
  </si>
  <si>
    <t>Замок-серфлок кодовый SALTY Lockbox с защитной крышкой</t>
  </si>
  <si>
    <t>Дата:</t>
  </si>
  <si>
    <t>Покупатель:</t>
  </si>
  <si>
    <t>Общество с ограниченной ответственностью «Третья волна»</t>
  </si>
  <si>
    <t>ИНН 2511059840,  КПП 253601001, ОГРН 1082511001748</t>
  </si>
  <si>
    <t>подпись</t>
  </si>
  <si>
    <t>Спецификация к договору №</t>
  </si>
  <si>
    <t>от</t>
  </si>
  <si>
    <t>Поставщик:</t>
  </si>
  <si>
    <t>Общество с ограниченной ответственностью «Третья волна» ИНН 2511059840,  КПП 253601001, ОГРН 1082511001748</t>
  </si>
  <si>
    <t>Чтобы скрыть строки товаров с количеством "-" , нажмите серый квадратик с треугольником и выберите "Числовые фильтры" - "Больше…" и в поле введите "0".</t>
  </si>
  <si>
    <t>Наименование товара:</t>
  </si>
  <si>
    <t xml:space="preserve">Цена: </t>
  </si>
  <si>
    <t>Кол-во, шт</t>
  </si>
  <si>
    <t>ИТОГО:</t>
  </si>
  <si>
    <t>Продавец, подпись ______________________</t>
  </si>
  <si>
    <t>Покупатель, подпись__________________</t>
  </si>
  <si>
    <t>Квитанция</t>
  </si>
  <si>
    <t xml:space="preserve">к приходному кассовому ордеру №  </t>
  </si>
  <si>
    <t>принято от:</t>
  </si>
  <si>
    <t>Основание:</t>
  </si>
  <si>
    <t>Договор №</t>
  </si>
  <si>
    <t>Сумма:</t>
  </si>
  <si>
    <t>Без НДС</t>
  </si>
  <si>
    <t>М.П.</t>
  </si>
  <si>
    <t>Кассир:</t>
  </si>
  <si>
    <t>расшифровка подписи</t>
  </si>
  <si>
    <t>Whiplash Hollow Dugout gold/crimson 2024</t>
  </si>
  <si>
    <t>254L</t>
  </si>
  <si>
    <t>272L</t>
  </si>
  <si>
    <t>298L</t>
  </si>
  <si>
    <t>316L</t>
  </si>
  <si>
    <t>Everready Dugout orange 2024</t>
  </si>
  <si>
    <t>280L</t>
  </si>
  <si>
    <t>296L</t>
  </si>
  <si>
    <t>336L</t>
  </si>
  <si>
    <t>352L</t>
  </si>
  <si>
    <t>362L</t>
  </si>
  <si>
    <t>Blackfish Flatdeck ghost white 2024</t>
  </si>
  <si>
    <t>22.5"</t>
  </si>
  <si>
    <t>25.5"</t>
  </si>
  <si>
    <t>20.5"</t>
  </si>
  <si>
    <t>24.5"</t>
  </si>
  <si>
    <t>21.5"</t>
  </si>
  <si>
    <t>257L</t>
  </si>
  <si>
    <t xml:space="preserve">275L </t>
  </si>
  <si>
    <t>295L</t>
  </si>
  <si>
    <t>323L</t>
  </si>
  <si>
    <t>28.5"</t>
  </si>
  <si>
    <t>349L</t>
  </si>
  <si>
    <t>243L</t>
  </si>
  <si>
    <t>260L</t>
  </si>
  <si>
    <t>247L</t>
  </si>
  <si>
    <t>265L</t>
  </si>
  <si>
    <t>Downtown Flatdeck white 2024</t>
  </si>
  <si>
    <t>Downtown Dugout white 2024</t>
  </si>
  <si>
    <t>270L</t>
  </si>
  <si>
    <t>287L</t>
  </si>
  <si>
    <t>312L</t>
  </si>
  <si>
    <t>23.5"</t>
  </si>
  <si>
    <t>315L</t>
  </si>
  <si>
    <t>E-Ticket blue 2024</t>
  </si>
  <si>
    <t>11'6"</t>
  </si>
  <si>
    <t>238L</t>
  </si>
  <si>
    <t>291L</t>
  </si>
  <si>
    <t>310L</t>
  </si>
  <si>
    <t>E-Ticket coral 2024</t>
  </si>
  <si>
    <t>333L</t>
  </si>
  <si>
    <t>Wide Aquatic emerald blue 2024</t>
  </si>
  <si>
    <t>Wide Aquatic coral 2024</t>
  </si>
  <si>
    <t>10'4"</t>
  </si>
  <si>
    <t>183L</t>
  </si>
  <si>
    <t>10'8"</t>
  </si>
  <si>
    <t>200L</t>
  </si>
  <si>
    <r>
      <t xml:space="preserve">SUP: performance touring    </t>
    </r>
    <r>
      <rPr>
        <b/>
        <sz val="10"/>
        <color theme="0"/>
        <rFont val="Calibri"/>
        <family val="2"/>
        <charset val="204"/>
        <scheme val="minor"/>
      </rPr>
      <t>Комплектация: доска со встроенной ручкой,  плавник фибергласс</t>
    </r>
  </si>
  <si>
    <r>
      <t xml:space="preserve">SUP: touring &amp; allround   </t>
    </r>
    <r>
      <rPr>
        <b/>
        <sz val="10"/>
        <color theme="0"/>
        <rFont val="Calibri"/>
        <family val="2"/>
        <charset val="204"/>
        <scheme val="minor"/>
      </rPr>
      <t>Комплектация: доска со встроенной ручкой,  плавники пластик</t>
    </r>
  </si>
  <si>
    <r>
      <t xml:space="preserve">SUP: rental   </t>
    </r>
    <r>
      <rPr>
        <b/>
        <sz val="10"/>
        <color theme="0"/>
        <rFont val="Calibri"/>
        <family val="2"/>
        <charset val="204"/>
        <scheme val="minor"/>
      </rPr>
      <t>Комплектация: доска со встроенной ручкой,  пластиковый плавник</t>
    </r>
  </si>
  <si>
    <t>All Day sea foam 2024</t>
  </si>
  <si>
    <t>190L</t>
  </si>
  <si>
    <t>212L</t>
  </si>
  <si>
    <t>11'2"</t>
  </si>
  <si>
    <t>232L</t>
  </si>
  <si>
    <t>252L</t>
  </si>
  <si>
    <t>All Day coral 2024</t>
  </si>
  <si>
    <t>B-Line white/orange 2024</t>
  </si>
  <si>
    <t>Blurr V2 white 2024</t>
  </si>
  <si>
    <t>70L</t>
  </si>
  <si>
    <t>79L</t>
  </si>
  <si>
    <t>86L</t>
  </si>
  <si>
    <t>101L</t>
  </si>
  <si>
    <t>115L</t>
  </si>
  <si>
    <t>126L</t>
  </si>
  <si>
    <t>72L</t>
  </si>
  <si>
    <t>27.5"</t>
  </si>
  <si>
    <t>90L</t>
  </si>
  <si>
    <t>100L</t>
  </si>
  <si>
    <t>29.5"</t>
  </si>
  <si>
    <t>109L</t>
  </si>
  <si>
    <t>30.5"</t>
  </si>
  <si>
    <t>121L</t>
  </si>
  <si>
    <t>31.5"</t>
  </si>
  <si>
    <t>132L</t>
  </si>
  <si>
    <t>32.5"</t>
  </si>
  <si>
    <t>142L</t>
  </si>
  <si>
    <t>RNB (Round Nose Blurr) dolphin blue 2024</t>
  </si>
  <si>
    <t>78L</t>
  </si>
  <si>
    <t>88L</t>
  </si>
  <si>
    <t>98L</t>
  </si>
  <si>
    <t>125L</t>
  </si>
  <si>
    <t>134L</t>
  </si>
  <si>
    <t>Wide Speed white 2024</t>
  </si>
  <si>
    <t>138L</t>
  </si>
  <si>
    <t>155L</t>
  </si>
  <si>
    <t>172L</t>
  </si>
  <si>
    <t>186L</t>
  </si>
  <si>
    <t>201L</t>
  </si>
  <si>
    <t>The New Deal grey 2024</t>
  </si>
  <si>
    <t>114L</t>
  </si>
  <si>
    <t>93L</t>
  </si>
  <si>
    <t>104L</t>
  </si>
  <si>
    <t>141L</t>
  </si>
  <si>
    <t>122L</t>
  </si>
  <si>
    <t>139L</t>
  </si>
  <si>
    <t>152L</t>
  </si>
  <si>
    <t>The New Deal laguna blue 2024</t>
  </si>
  <si>
    <t>Escape Pod dolphin blue 2024</t>
  </si>
  <si>
    <t>Разделы:</t>
  </si>
  <si>
    <t>42L</t>
  </si>
  <si>
    <t>46L</t>
  </si>
  <si>
    <t>52L</t>
  </si>
  <si>
    <t>Speed Egg teal 2024</t>
  </si>
  <si>
    <t>Speed Egg steel blue 2024</t>
  </si>
  <si>
    <t>Secret Weapon grey/white 2024</t>
  </si>
  <si>
    <t>69L</t>
  </si>
  <si>
    <t>81L</t>
  </si>
  <si>
    <t>94L</t>
  </si>
  <si>
    <t>Secret Weapon sky blue/white 2024</t>
  </si>
  <si>
    <t>Cluster blue grey 2024</t>
  </si>
  <si>
    <t>71L</t>
  </si>
  <si>
    <t>89L</t>
  </si>
  <si>
    <t>Cluster mint 2024</t>
  </si>
  <si>
    <t>Rad Noserider cream 2024</t>
  </si>
  <si>
    <t>66L</t>
  </si>
  <si>
    <t>76L</t>
  </si>
  <si>
    <t>82L</t>
  </si>
  <si>
    <t>Rad Noserider sea foam 2024</t>
  </si>
  <si>
    <t>HPL white 2024</t>
  </si>
  <si>
    <t>64L</t>
  </si>
  <si>
    <t>77L</t>
  </si>
  <si>
    <t>5F white 2024</t>
  </si>
  <si>
    <t>19.75"</t>
  </si>
  <si>
    <t>29.6L</t>
  </si>
  <si>
    <t>33.1L</t>
  </si>
  <si>
    <t>37.8L</t>
  </si>
  <si>
    <t>43.5L</t>
  </si>
  <si>
    <t>34L</t>
  </si>
  <si>
    <t>21.25"</t>
  </si>
  <si>
    <t>37.5L</t>
  </si>
  <si>
    <t>42.3L</t>
  </si>
  <si>
    <t>Весло SUP цельное INFINITY Flash (Race) 77 sq.in. шафт 29мм</t>
  </si>
  <si>
    <t>Весло SUP цельное INFINITY Flash (Race) 84 sq.in. шафт 29мм</t>
  </si>
  <si>
    <t>Весло SUP цельное INFINITY Flash (Race) 77 sq.in. шафт 26.5мм</t>
  </si>
  <si>
    <t>Весло SUP цельное INFINITY Flash (Race) 84 sq.in. шафт 26.5мм</t>
  </si>
  <si>
    <t>Весло SUP цельное INFINITY Quick Strike (Surf) 84.5 sq.in. шафт 26.5мм</t>
  </si>
  <si>
    <t>Весло SUP цельное INFINITY Quick Strike (Surf) 88 sq.in. шафт 26.5мм</t>
  </si>
  <si>
    <t>Весло SUP цельное INFINITY Whiplash (Touring) 84 sq.in. шафт 29мм</t>
  </si>
  <si>
    <t>Весло SUP неразборное регулируемое INFINITY Whiplash (Touring) 84 sq.in. шафт 29мм</t>
  </si>
  <si>
    <t>Весло SUP разборное INFINITY Whiplash (Touring) 84 sq.in. шафт 29мм</t>
  </si>
  <si>
    <t xml:space="preserve">SUP: лиши    </t>
  </si>
  <si>
    <t xml:space="preserve">Плавники и запчасти    </t>
  </si>
  <si>
    <r>
      <t xml:space="preserve">Этот шейп базируется на идеях Blackfish, но с более шорокой кормой для стабильности и глайда. Гибридный планирующий нос не будет зарываться даже в самый сильный чоп. На днище - оригинальный конкейв как у Blackfish. Вес ростовки 14'0"x28" - </t>
    </r>
    <r>
      <rPr>
        <b/>
        <sz val="11"/>
        <color theme="1"/>
        <rFont val="Calibri"/>
        <family val="2"/>
        <charset val="204"/>
        <scheme val="minor"/>
      </rPr>
      <t>13,5кг</t>
    </r>
  </si>
  <si>
    <t>Линейка All Day предназначена для прокатов и максимальной устойчивости к ударам (например, при использовании на лодке). Коврик по всей поверхности палубы. Это самые прочные, неубиваемые, но довольно тяжелые доски.</t>
  </si>
  <si>
    <r>
      <t xml:space="preserve">Доска для самых продвинутых райдеров. Отлично подходит для снэпов, эйров и радикальных поворотов.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5 закладных Futures. Доска поставляется с фирменными плавниками.</t>
    </r>
  </si>
  <si>
    <t xml:space="preserve">Ссылка на туринговые модели </t>
  </si>
  <si>
    <r>
      <t>Доски 10'4" и 10'8" имеют серфовый шейп. Новички и тяжелые райдеры легко смогут освоить катание по волнам.  Вес доски 10'4" -</t>
    </r>
    <r>
      <rPr>
        <b/>
        <sz val="11"/>
        <color theme="1"/>
        <rFont val="Calibri"/>
        <family val="2"/>
        <charset val="204"/>
        <scheme val="minor"/>
      </rPr>
      <t xml:space="preserve"> 9,5кг</t>
    </r>
    <r>
      <rPr>
        <sz val="11"/>
        <color theme="1"/>
        <rFont val="Calibri"/>
        <family val="2"/>
        <scheme val="minor"/>
      </rPr>
      <t xml:space="preserve">. Модели 12'6" и 14'0" предназначены для комфортного туринга. Вес ростовки 14'0"x28" - </t>
    </r>
    <r>
      <rPr>
        <b/>
        <sz val="11"/>
        <color theme="1"/>
        <rFont val="Calibri"/>
        <family val="2"/>
        <charset val="204"/>
        <scheme val="minor"/>
      </rPr>
      <t>13,5кг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</si>
  <si>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Наиболее универсальная модель в линейке серфовых SUP INFINITY. Предназначена для продвинутых и совершенствующихся райдеров. Средний рокер - не такой сильный как у B-Line, но более выраженный, чем у RNB. Рейлы "со ступенькой" - доска имеет достаточно объема под ковриком, при этом рейлы остаются тонкими и агрессивными.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3 закладных Futures. Доска поставляется с фирменными плавниками.</t>
    </r>
  </si>
  <si>
    <r>
      <t xml:space="preserve">Эта модель "наводит мост" между классическими остроносыми шейпами и "квадратными" досками, появившимися недавно. Благодаря форме, вы сможете использовать доску на 2-3 дюйма уже привычного, и не потерять в устойчивости. RNB отлично ведет себя на небольших и вялых волнах, но может показать класс и в особые дни.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4 закладных Futures и центральный плавник US Box. Доска поставляется с фирменными плавниками.</t>
    </r>
  </si>
  <si>
    <r>
      <t xml:space="preserve">Название модели простоватое, но зато сразу все ясно. INFINITY постарались сделать максимально широкую и устойчивую доску - но так, чтобы она все же осталась маневренной и скоростной. Сильно скошенные со стороны днища "двойные" рейлы и сложная форма дна (одинарный конкейв, переходящий в двойной) - все это призвано для того, чтобы помогать большой доске живо поворачивать.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4 закладных Futures и центральный плавник US Box. Доска поставляется с фирменными плавниками.</t>
    </r>
  </si>
  <si>
    <t>The New Deal - это high performance longboard SUP, с тонким кантом и конкейвом как у шортборда. Смотрите не перепутайте - это не доска для прогулок, это машинка для высококлассного катания и райдеров с опытом. Доска очень легко поворачивает с хвоста, и в то же время очень стабильна при ноузрайдинге. Большой выбор соотношений "длина-ширина" позволить райдеру любого роста, веса и уровня катания выбрать доску, которая будет идеально соответствовать его задачам.</t>
  </si>
  <si>
    <t>Доска с двумя плавниками (twin fin). Специально разработана для максимального фана на маленьких волнах.</t>
  </si>
  <si>
    <t>добавлять объем и нашел "золотую середину", в которой даже тяжелый райдер может легко разгрестись, но доска все еще позволяет делать вещи.</t>
  </si>
  <si>
    <t xml:space="preserve"> Dave Boehne сделал это шейп для себя, чтобы серфить так же круто как и раньше, несмотря на то, что он становится старше и тяжелее. Он стал пробовать</t>
  </si>
  <si>
    <r>
      <rPr>
        <b/>
        <sz val="10"/>
        <color theme="1"/>
        <rFont val="Calibri"/>
        <family val="2"/>
        <charset val="204"/>
        <scheme val="minor"/>
      </rPr>
      <t>Технология Infinity TCS (Team Carbon Skin).</t>
    </r>
    <r>
      <rPr>
        <sz val="10"/>
        <color theme="1"/>
        <rFont val="Calibri"/>
        <family val="2"/>
        <charset val="204"/>
        <scheme val="minor"/>
      </rPr>
      <t xml:space="preserve"> Сердечник из EPS полностью обернут карбоном. В необходимых местах используются усиления из PVC.</t>
    </r>
  </si>
  <si>
    <r>
      <t xml:space="preserve">SUP: race &amp; downwind     </t>
    </r>
    <r>
      <rPr>
        <b/>
        <sz val="10"/>
        <color theme="0"/>
        <rFont val="Calibri"/>
        <family val="2"/>
        <charset val="204"/>
        <scheme val="minor"/>
      </rPr>
      <t>Комплектация: доска, 3 ручки, карбоновый плавник Blackfish Race Fin</t>
    </r>
  </si>
  <si>
    <t>Новейшая модель от Infinity, пришла на замену Blackfish Dugout. Создана специально для того, чтобы в разнообразных условиях Евротура (и внутренние водоемы, и море) райдер мог использовать одну доску. Довольно объемный нос с высокими бортами. Доска еще дорабатывается, и есть риск того, что заказанные доски не успеют войти в весеннюю поставку. В этом случае они будут поставлены на год позже, ранней весной 2025 г.</t>
  </si>
  <si>
    <t>Легендарный Blackfish! Универсальная гоночная доска для флэта и чопа. Великолепна в technical race и морских условиях, легко берет волну. Low flat deck (не dugout, но палуба немного утоплена относительно бортов).</t>
  </si>
  <si>
    <t>Шейп туринговых досок Wide Aquatic более "флетовый", чем у E-Ticket.</t>
  </si>
  <si>
    <r>
      <rPr>
        <b/>
        <sz val="11"/>
        <color theme="1"/>
        <rFont val="Calibri"/>
        <family val="2"/>
        <charset val="204"/>
        <scheme val="minor"/>
      </rPr>
      <t>Технология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Infinity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Innegra Glass Sandwich</t>
    </r>
    <r>
      <rPr>
        <b/>
        <sz val="10"/>
        <color theme="1"/>
        <rFont val="Calibri"/>
        <family val="2"/>
        <charset val="204"/>
        <scheme val="minor"/>
      </rPr>
      <t>.</t>
    </r>
    <r>
      <rPr>
        <sz val="10"/>
        <color theme="1"/>
        <rFont val="Calibri"/>
        <family val="2"/>
        <charset val="204"/>
        <scheme val="minor"/>
      </rPr>
      <t xml:space="preserve"> Сердечник из пены EPS обернут в сэндвич из двух слоев стекловолокна. Зона под ногами усилена слоем карбона, а борта - иннегрой.</t>
    </r>
  </si>
  <si>
    <r>
      <rPr>
        <b/>
        <sz val="11"/>
        <color theme="1"/>
        <rFont val="Calibri"/>
        <family val="2"/>
        <charset val="204"/>
        <scheme val="minor"/>
      </rPr>
      <t>Технология Infinity SLAM!Skin</t>
    </r>
    <r>
      <rPr>
        <b/>
        <sz val="10"/>
        <color theme="1"/>
        <rFont val="Calibri"/>
        <family val="2"/>
        <charset val="204"/>
        <scheme val="minor"/>
      </rPr>
      <t>.</t>
    </r>
    <r>
      <rPr>
        <sz val="10"/>
        <color theme="1"/>
        <rFont val="Calibri"/>
        <family val="2"/>
        <charset val="204"/>
        <scheme val="minor"/>
      </rPr>
      <t xml:space="preserve"> Предназначена для прокатов и максимальной устойчивости к ударам (например, при использовании на лодке). Коврик по всей поверхности палубы.</t>
    </r>
  </si>
  <si>
    <r>
      <rPr>
        <b/>
        <sz val="11"/>
        <color theme="1"/>
        <rFont val="Calibri"/>
        <family val="2"/>
        <charset val="204"/>
        <scheme val="minor"/>
      </rPr>
      <t>Технология Infinity Innegra Glass Sandwich.</t>
    </r>
    <r>
      <rPr>
        <sz val="10"/>
        <color theme="1"/>
        <rFont val="Calibri"/>
        <family val="2"/>
        <charset val="204"/>
        <scheme val="minor"/>
      </rPr>
      <t xml:space="preserve"> Сердечник из пены EPS обернут в сэндвич из двух слоев стекловолокна. Зона под ногами усилена слоем карбона, а борта - иннегрой.</t>
    </r>
  </si>
  <si>
    <r>
      <rPr>
        <b/>
        <sz val="10"/>
        <color theme="1"/>
        <rFont val="Calibri"/>
        <family val="2"/>
        <charset val="204"/>
        <scheme val="minor"/>
      </rPr>
      <t xml:space="preserve">Технология Infinity TEC (Team Elite Carbon). </t>
    </r>
    <r>
      <rPr>
        <sz val="10"/>
        <color theme="1"/>
        <rFont val="Calibri"/>
        <family val="2"/>
        <charset val="204"/>
        <scheme val="minor"/>
      </rPr>
      <t>Сердечник из EPS полностью обернут PVC и карбоном. Доска изготавливается в форме (mold). Это самая совершенная технология пенонаполненных досок. Финбокс усилен PVC-блоком.</t>
    </r>
  </si>
  <si>
    <r>
      <t xml:space="preserve"> Технология Infinity SUPSpension. </t>
    </r>
    <r>
      <rPr>
        <sz val="11"/>
        <color theme="1"/>
        <rFont val="Calibri"/>
        <family val="2"/>
        <charset val="204"/>
        <scheme val="minor"/>
      </rPr>
      <t>Сердечник из EPS полностью обернут PVC и карбоном. Доска изготавливается в форме (mold). Это самая совершенная технология пенонаполненных досок. Финбоксы усилены блоками из PVC.</t>
    </r>
  </si>
  <si>
    <r>
      <t xml:space="preserve">Технология Infinity Hollow Carbon. </t>
    </r>
    <r>
      <rPr>
        <sz val="11"/>
        <color theme="1"/>
        <rFont val="Calibri"/>
        <family val="2"/>
        <charset val="204"/>
        <scheme val="minor"/>
      </rPr>
      <t xml:space="preserve">Полая доска из 100% карбона, с внутренними карбоновыми ребрами жесткости. </t>
    </r>
  </si>
  <si>
    <t>Доска для первоклассного даунвинда, а также для серфинга и туринга. Low flat deck.</t>
  </si>
  <si>
    <t>Доска для даунвинда, а также для гонок в  условиях открытого океана. Dugout.</t>
  </si>
  <si>
    <r>
      <t xml:space="preserve">Технология InfinFlex. </t>
    </r>
    <r>
      <rPr>
        <sz val="11"/>
        <color theme="1"/>
        <rFont val="Calibri"/>
        <family val="2"/>
        <charset val="204"/>
        <scheme val="minor"/>
      </rPr>
      <t>Сердечник из EPS обернут стекловолокном. Необходимые места усилены карбоном и PVC. Стрингер не применяется.</t>
    </r>
  </si>
  <si>
    <r>
      <t>Технология InfinFlex.</t>
    </r>
    <r>
      <rPr>
        <sz val="11"/>
        <color theme="1"/>
        <rFont val="Calibri"/>
        <family val="2"/>
        <charset val="204"/>
        <scheme val="minor"/>
      </rPr>
      <t xml:space="preserve"> Сердечник из EPS обернут стекловолокном. Необходимые места усилены карбоном и PVC. Стрингер не применяется.</t>
    </r>
  </si>
  <si>
    <r>
      <t xml:space="preserve">SUP: surfing        </t>
    </r>
    <r>
      <rPr>
        <b/>
        <sz val="10"/>
        <color theme="0"/>
        <rFont val="Calibri"/>
        <family val="2"/>
        <charset val="204"/>
        <scheme val="minor"/>
      </rPr>
      <t>Комплектация: доска, плавники из G10</t>
    </r>
  </si>
  <si>
    <t xml:space="preserve"> и центральный короткий 4" US Box - стабилизатор для twinfin. Попробуйте! Не понравится - всегда можно вернуться к обычной длине, или даже к single fin.</t>
  </si>
  <si>
    <t>и центральный короткий 4" US Box - стабилизатор для twinfin. Попробуйте! Не понравится - всегда можно вернуться к обычной длине, или даже к single fin.</t>
  </si>
  <si>
    <r>
      <t xml:space="preserve">HPL = high performance longboard. </t>
    </r>
    <r>
      <rPr>
        <b/>
        <sz val="11"/>
        <color theme="1"/>
        <rFont val="Calibri"/>
        <family val="2"/>
        <charset val="204"/>
        <scheme val="minor"/>
      </rPr>
      <t xml:space="preserve">Плавниковая система: </t>
    </r>
    <r>
      <rPr>
        <sz val="11"/>
        <color theme="1"/>
        <rFont val="Calibri"/>
        <family val="2"/>
        <scheme val="minor"/>
      </rPr>
      <t xml:space="preserve">2 Futures и центральный плавник US Box. </t>
    </r>
  </si>
  <si>
    <r>
      <t xml:space="preserve"> Ноузрайдер.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2 закладных Futures и центральный плавник US Box. Необычный размер плавников: боковые длинные 5,5"</t>
    </r>
  </si>
  <si>
    <r>
      <t xml:space="preserve">Performance лонгборд.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2 закладных Futures и центральный плавник US Box. Необычный размер плавников: боковые длинные 5,5"</t>
    </r>
  </si>
  <si>
    <r>
      <t xml:space="preserve">Фанборд в прочтении INFINITY. Очень легко ловит волны, но при этом хорошо поворачивает с кормы. Легкий конкейв в носовой части переходит в глубокое "V" в средней части доски.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2 закладных Futures и центральный плавник US Box.</t>
    </r>
  </si>
  <si>
    <r>
      <t xml:space="preserve"> Фанборд в прочтении INFINITY. Очень легко ловит волны, но при этом хорошо поворачивает с кормы. Легкий конкейв в носовой части переходит в глубокое "V" в средней части доски. </t>
    </r>
    <r>
      <rPr>
        <b/>
        <sz val="11"/>
        <color theme="1"/>
        <rFont val="Calibri"/>
        <family val="2"/>
        <charset val="204"/>
        <scheme val="minor"/>
      </rPr>
      <t>Плавниковая система:</t>
    </r>
    <r>
      <rPr>
        <sz val="11"/>
        <color theme="1"/>
        <rFont val="Calibri"/>
        <family val="2"/>
        <scheme val="minor"/>
      </rPr>
      <t xml:space="preserve"> 2 закладных Futures и центральный плавник US Box.</t>
    </r>
  </si>
  <si>
    <t>Шортборд с увеличенным объемом, для не самых энергичных волн. Шейп создан еще в 2011 году и проверен временем. Если вам нужна одна короткая доска на все случаи жизни - это 5F. Пять плавников, для максимальной адаптивности к условиям катания.</t>
  </si>
  <si>
    <t xml:space="preserve"> Мини-Симмонс шейп в прочтении Инфинити. Доска невероятно легко глиссирует даже в маленьких волнах и поворачивает на пятачке. Просто посмотрите видео по ссылке в названии доски. </t>
  </si>
  <si>
    <r>
      <t xml:space="preserve">Легендарный Whiplash - модель для гонок по гладкой воде и небольшому чопу. Максимально быстрая доска. Лучший выбор для 90% условий на российских соревнованиях - как на внутренних водоемах, так и на море. Конструкция - полая, 100% карбон, с внутренними усилениями и ребрами жесткости. Вес версии 2024 года - </t>
    </r>
    <r>
      <rPr>
        <b/>
        <sz val="11"/>
        <color theme="1"/>
        <rFont val="Calibri"/>
        <family val="2"/>
        <charset val="204"/>
        <scheme val="minor"/>
      </rPr>
      <t>около 10кг</t>
    </r>
    <r>
      <rPr>
        <sz val="11"/>
        <color theme="1"/>
        <rFont val="Calibri"/>
        <family val="2"/>
        <scheme val="minor"/>
      </rPr>
      <t>. По сравнению с 2023 в шейпе 2024 уменьшен вес доски и форма бортов в носовой части, для уменьшения ветрового сноса.</t>
    </r>
  </si>
  <si>
    <r>
      <rPr>
        <b/>
        <sz val="11"/>
        <color theme="1"/>
        <rFont val="Calibri"/>
        <family val="2"/>
        <charset val="204"/>
        <scheme val="minor"/>
      </rPr>
      <t>Технология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Prepreg Carbon</t>
    </r>
    <r>
      <rPr>
        <sz val="10"/>
        <color theme="1"/>
        <rFont val="Calibri"/>
        <family val="2"/>
        <charset val="204"/>
        <scheme val="minor"/>
      </rPr>
      <t>. Вес обрезанного до длины 175см весла - около 375 граммов.</t>
    </r>
  </si>
  <si>
    <t>Шафт карбон 90%, лопасть карбон 100%.</t>
  </si>
  <si>
    <t>Плавник карбоновый INFINITY Blackfish Sprint Race Fin</t>
  </si>
  <si>
    <t>Плавники набор 5шт INFINITY BlurrLine (5xFutures)</t>
  </si>
  <si>
    <t>Плавники набор 5шт INFINITY RNBSpeed (4xFutures, 1xUS Box)</t>
  </si>
  <si>
    <t>Плавники набор 3шт INFINITY New Deal (2xFutures, 1xUS Box)</t>
  </si>
  <si>
    <t>100% карбон</t>
  </si>
  <si>
    <t>Стекловолокно G10</t>
  </si>
  <si>
    <t>Ручка для рейсборда INFINITY Speed Freak Large 39см (центральная)</t>
  </si>
  <si>
    <t>Ручка для рейсборда INFINITY Speed Freak Small 25см (боковая)</t>
  </si>
  <si>
    <t>SUP touring &amp; allround</t>
  </si>
  <si>
    <t>Classic surfing</t>
  </si>
  <si>
    <t>Race&amp;downwind</t>
  </si>
  <si>
    <t>Surf SUP</t>
  </si>
  <si>
    <t>Сайт INFINITY</t>
  </si>
  <si>
    <t>PDF-каталог 2024</t>
  </si>
  <si>
    <t>Предзаказ INFINITY 2024 для райдеров</t>
  </si>
  <si>
    <t>Розница, руб.</t>
  </si>
  <si>
    <t>Предзаказ, руб.</t>
  </si>
  <si>
    <r>
      <t xml:space="preserve">CLASSIC SURFING        </t>
    </r>
    <r>
      <rPr>
        <b/>
        <sz val="10"/>
        <color theme="0"/>
        <rFont val="Calibri"/>
        <family val="2"/>
        <charset val="204"/>
        <scheme val="minor"/>
      </rPr>
      <t>Комплектация: доска, плавники из G10</t>
    </r>
  </si>
  <si>
    <t>Лиш прямой на лодыжку INFINITY Ankle&amp;Straight 6'0" black</t>
  </si>
  <si>
    <t>Лиш прямой на лодыжку INFINITY Ankle&amp;Straight 7'0" black</t>
  </si>
  <si>
    <t>Лиш прямой на лодыжку INFINITY Ankle&amp;Straight 8'0" black</t>
  </si>
  <si>
    <t>Лиш прямой на лодыжку INFINITY Ankle&amp;Straight 9'0" black</t>
  </si>
  <si>
    <t>Лиш прямой на лодыжку INFINITY Ankle&amp;Straight 10'0" black</t>
  </si>
  <si>
    <t>Лиш прямой под колено INFINITY Calf&amp;Straight 9'0" black</t>
  </si>
  <si>
    <t>Лиш прямой под колено INFINITY Calf&amp;Straight 10'0" black</t>
  </si>
  <si>
    <t>Лиш витой на лодыжку INFINITY Ankle&amp;Coiled 9'0" black</t>
  </si>
  <si>
    <t>Лиш витой на лодыжку INFINITY Ankle&amp;Coiled 10'0" black</t>
  </si>
  <si>
    <t>Лиш витой под колено INFINITY Calf&amp;Coiled 9'0" black</t>
  </si>
  <si>
    <t>Лиш витой под колено  INFINITY Calf&amp;Coiled 10'0" black</t>
  </si>
  <si>
    <t>45L</t>
  </si>
  <si>
    <t>47L</t>
  </si>
  <si>
    <t>57L</t>
  </si>
  <si>
    <t>Tombstone white 2024</t>
  </si>
  <si>
    <t>Пленка защитная 2шт для бортов жесткой SUP-доски SALTY Railsaver 4"x96" (10x244cm)</t>
  </si>
  <si>
    <t>Пленка защитная 2шт для бортов жесткой SUP-доски SALTY Railsaver 3,5"x84" (8,9x213cm)</t>
  </si>
  <si>
    <t>Пленка защитная 2шт для бортов жесткой SUP-доски SALTY Railsaver 2,5"x75" (6,4x191cm)</t>
  </si>
  <si>
    <t xml:space="preserve">  Аксессуары SALTY</t>
  </si>
  <si>
    <t>Наклейки нескользящие на палубу доски SALTY Hexagrip 14х16cm, набор 20шт (на шортборд требуется  1 набор. На лонгборд требуется 2,5 набора).</t>
  </si>
  <si>
    <t>Каталог  Infinity 2024</t>
  </si>
  <si>
    <t>Blackfish Flatdeck LV Candice camo blue 2024</t>
  </si>
  <si>
    <t>Low Volume вариация доски Blackfish Flatdeck - для легких райдеров. Цвет camo blue вы можете посмотреть в каталоге:</t>
  </si>
  <si>
    <t>Предоплата 100% до 12.11</t>
  </si>
  <si>
    <t>SUP: Весла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</si>
</sst>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₽&quot;_-;\-* #,##0.00\ &quot;₽&quot;_-;_-* &quot;-&quot;??\ &quot;₽&quot;_-;_-@_-"/>
    <numFmt numFmtId="164" formatCode="#,##0\ &quot;₽&quot;"/>
    <numFmt numFmtId="165" formatCode="[$$-409]#,##0"/>
    <numFmt numFmtId="166" formatCode="[$$-409]#,##0.00"/>
    <numFmt numFmtId="167" formatCode="#,##0\ [$₽-419]"/>
    <numFmt numFmtId="168" formatCode="#,##0.00\ &quot;р.&quot;"/>
    <numFmt numFmtId="169" formatCode="#,##0\ [$USD]"/>
    <numFmt numFmtId="170" formatCode="_-* #,##0.00\ [$₽-419]_-;\-* #,##0.00\ [$₽-419]_-;_-* &quot;-&quot;??\ [$₽-419]_-;_-@_-"/>
    <numFmt numFmtId="171" formatCode="#,##0.00\ [$₽-419]"/>
    <numFmt numFmtId="172" formatCode="#,##0.00\ &quot;₽&quot;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u/>
      <sz val="11"/>
      <color rgb="FF00009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  <font>
      <b/>
      <u/>
      <sz val="10"/>
      <color rgb="FF00009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color rgb="FF000099"/>
      <name val="Calibri"/>
      <family val="2"/>
      <scheme val="minor"/>
    </font>
    <font>
      <b/>
      <u/>
      <sz val="12"/>
      <color rgb="FF000099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i/>
      <sz val="1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3"/>
      <color rgb="FF00009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0099"/>
      <name val="Calibri"/>
      <family val="2"/>
      <charset val="204"/>
      <scheme val="minor"/>
    </font>
    <font>
      <b/>
      <sz val="10"/>
      <color rgb="FF000099"/>
      <name val="Calibri"/>
      <family val="2"/>
      <charset val="204"/>
      <scheme val="minor"/>
    </font>
    <font>
      <b/>
      <sz val="12"/>
      <color rgb="FF000099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u/>
      <sz val="11"/>
      <color theme="1" tint="0.34998626667073579"/>
      <name val="Calibri"/>
      <family val="2"/>
      <charset val="204"/>
      <scheme val="minor"/>
    </font>
    <font>
      <b/>
      <sz val="14"/>
      <color theme="1" tint="4.9989318521683403E-2"/>
      <name val="Calibri"/>
      <family val="2"/>
      <charset val="204"/>
      <scheme val="minor"/>
    </font>
    <font>
      <b/>
      <u/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i/>
      <sz val="12"/>
      <color theme="1" tint="4.9989318521683403E-2"/>
      <name val="Calibri"/>
      <family val="2"/>
      <charset val="204"/>
      <scheme val="minor"/>
    </font>
    <font>
      <sz val="11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10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 tint="-0.499984740745262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dashed">
        <color indexed="64"/>
      </left>
      <right/>
      <top style="dashed">
        <color indexed="64"/>
      </top>
      <bottom style="thin">
        <color theme="0"/>
      </bottom>
      <diagonal/>
    </border>
    <border>
      <left/>
      <right/>
      <top style="dashed">
        <color indexed="64"/>
      </top>
      <bottom style="thin">
        <color theme="0"/>
      </bottom>
      <diagonal/>
    </border>
    <border>
      <left style="dashed">
        <color indexed="64"/>
      </left>
      <right/>
      <top style="thin">
        <color theme="0"/>
      </top>
      <bottom style="thin">
        <color theme="0"/>
      </bottom>
      <diagonal/>
    </border>
    <border>
      <left style="dashed">
        <color indexed="64"/>
      </left>
      <right/>
      <top style="thin">
        <color theme="0"/>
      </top>
      <bottom style="dashed">
        <color theme="0"/>
      </bottom>
      <diagonal/>
    </border>
    <border>
      <left/>
      <right/>
      <top style="thin">
        <color theme="0"/>
      </top>
      <bottom style="dashed">
        <color theme="0"/>
      </bottom>
      <diagonal/>
    </border>
    <border>
      <left style="dashed">
        <color indexed="64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dashed">
        <color theme="0"/>
      </right>
      <top style="dashed">
        <color theme="0"/>
      </top>
      <bottom style="dashed">
        <color theme="0"/>
      </bottom>
      <diagonal/>
    </border>
    <border>
      <left style="dashed">
        <color theme="0"/>
      </left>
      <right/>
      <top style="dashed">
        <color theme="0"/>
      </top>
      <bottom style="dashed">
        <color theme="0"/>
      </bottom>
      <diagonal/>
    </border>
    <border>
      <left style="dashed">
        <color indexed="64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 style="dashed">
        <color indexed="64"/>
      </left>
      <right style="dashed">
        <color theme="0"/>
      </right>
      <top/>
      <bottom style="dashed">
        <color theme="0"/>
      </bottom>
      <diagonal/>
    </border>
    <border>
      <left style="dashed">
        <color theme="0"/>
      </left>
      <right style="dashed">
        <color theme="0"/>
      </right>
      <top/>
      <bottom style="dashed">
        <color theme="0"/>
      </bottom>
      <diagonal/>
    </border>
    <border>
      <left style="dashed">
        <color theme="0"/>
      </left>
      <right/>
      <top/>
      <bottom style="dashed">
        <color theme="0"/>
      </bottom>
      <diagonal/>
    </border>
    <border>
      <left/>
      <right/>
      <top style="dashed">
        <color theme="0"/>
      </top>
      <bottom/>
      <diagonal/>
    </border>
    <border>
      <left style="dashed">
        <color theme="0"/>
      </left>
      <right style="dashed">
        <color theme="0"/>
      </right>
      <top style="dashed">
        <color theme="0"/>
      </top>
      <bottom style="thin">
        <color indexed="64"/>
      </bottom>
      <diagonal/>
    </border>
    <border>
      <left style="dashed">
        <color theme="0"/>
      </left>
      <right/>
      <top style="dashed">
        <color theme="0"/>
      </top>
      <bottom style="thin">
        <color indexed="64"/>
      </bottom>
      <diagonal/>
    </border>
    <border>
      <left style="dashed">
        <color indexed="64"/>
      </left>
      <right style="dashed">
        <color theme="0"/>
      </right>
      <top style="dashed">
        <color theme="0"/>
      </top>
      <bottom style="dashed">
        <color indexed="64"/>
      </bottom>
      <diagonal/>
    </border>
    <border>
      <left style="dashed">
        <color theme="0"/>
      </left>
      <right style="dashed">
        <color theme="0"/>
      </right>
      <top/>
      <bottom style="dashed">
        <color indexed="64"/>
      </bottom>
      <diagonal/>
    </border>
    <border>
      <left style="dashed">
        <color theme="0"/>
      </left>
      <right/>
      <top/>
      <bottom style="dashed">
        <color indexed="64"/>
      </bottom>
      <diagonal/>
    </border>
    <border>
      <left style="dashed">
        <color theme="0"/>
      </left>
      <right style="dashed">
        <color theme="0"/>
      </right>
      <top style="dashed">
        <color indexed="64"/>
      </top>
      <bottom/>
      <diagonal/>
    </border>
    <border>
      <left style="thin">
        <color theme="0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/>
      </top>
      <bottom style="medium">
        <color theme="0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1" tint="0.34998626667073579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0"/>
      </left>
      <right style="thin">
        <color theme="0"/>
      </right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30">
    <xf numFmtId="0" fontId="0" fillId="0" borderId="0" xfId="0"/>
    <xf numFmtId="0" fontId="0" fillId="0" borderId="16" xfId="0" applyBorder="1" applyProtection="1"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0" fillId="0" borderId="17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5" fillId="0" borderId="13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0" fontId="0" fillId="0" borderId="15" xfId="0" applyBorder="1" applyProtection="1">
      <protection hidden="1"/>
    </xf>
    <xf numFmtId="0" fontId="15" fillId="0" borderId="0" xfId="0" applyFont="1" applyAlignment="1" applyProtection="1">
      <alignment wrapText="1"/>
      <protection hidden="1"/>
    </xf>
    <xf numFmtId="9" fontId="0" fillId="0" borderId="16" xfId="0" applyNumberFormat="1" applyBorder="1" applyProtection="1">
      <protection hidden="1"/>
    </xf>
    <xf numFmtId="0" fontId="0" fillId="0" borderId="12" xfId="0" applyBorder="1" applyProtection="1"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 wrapText="1" indent="1"/>
      <protection hidden="1"/>
    </xf>
    <xf numFmtId="0" fontId="8" fillId="0" borderId="14" xfId="0" applyFont="1" applyBorder="1" applyAlignment="1" applyProtection="1">
      <alignment horizontal="center"/>
      <protection hidden="1"/>
    </xf>
    <xf numFmtId="164" fontId="5" fillId="0" borderId="14" xfId="0" applyNumberFormat="1" applyFont="1" applyBorder="1" applyAlignment="1" applyProtection="1">
      <alignment horizontal="right" indent="1"/>
      <protection hidden="1"/>
    </xf>
    <xf numFmtId="0" fontId="0" fillId="0" borderId="16" xfId="0" applyBorder="1" applyAlignment="1" applyProtection="1">
      <alignment horizontal="left" vertical="top"/>
      <protection hidden="1"/>
    </xf>
    <xf numFmtId="0" fontId="0" fillId="0" borderId="16" xfId="0" applyBorder="1" applyAlignment="1" applyProtection="1">
      <alignment horizontal="left" wrapText="1" indent="1"/>
      <protection hidden="1"/>
    </xf>
    <xf numFmtId="0" fontId="8" fillId="0" borderId="16" xfId="0" applyFont="1" applyBorder="1" applyAlignment="1" applyProtection="1">
      <alignment horizontal="center"/>
      <protection hidden="1"/>
    </xf>
    <xf numFmtId="164" fontId="5" fillId="0" borderId="16" xfId="0" applyNumberFormat="1" applyFont="1" applyBorder="1" applyAlignment="1" applyProtection="1">
      <alignment horizontal="right" inden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15" fillId="0" borderId="16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 wrapText="1" indent="1"/>
      <protection hidden="1"/>
    </xf>
    <xf numFmtId="164" fontId="5" fillId="0" borderId="0" xfId="0" applyNumberFormat="1" applyFont="1" applyAlignment="1" applyProtection="1">
      <alignment horizontal="right" indent="1"/>
      <protection hidden="1"/>
    </xf>
    <xf numFmtId="0" fontId="5" fillId="0" borderId="0" xfId="0" applyFont="1" applyAlignment="1" applyProtection="1">
      <alignment horizontal="center"/>
      <protection hidden="1"/>
    </xf>
    <xf numFmtId="0" fontId="22" fillId="6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textRotation="90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166" fontId="15" fillId="0" borderId="16" xfId="0" applyNumberFormat="1" applyFont="1" applyBorder="1" applyAlignment="1" applyProtection="1">
      <alignment wrapText="1"/>
      <protection hidden="1"/>
    </xf>
    <xf numFmtId="0" fontId="23" fillId="0" borderId="0" xfId="1" applyFont="1" applyFill="1" applyAlignment="1">
      <alignment horizontal="right" vertical="top"/>
    </xf>
    <xf numFmtId="0" fontId="11" fillId="0" borderId="0" xfId="0" applyFont="1" applyAlignment="1" applyProtection="1">
      <alignment horizontal="center" vertical="center" wrapText="1"/>
      <protection hidden="1"/>
    </xf>
    <xf numFmtId="165" fontId="0" fillId="0" borderId="10" xfId="0" applyNumberFormat="1" applyBorder="1" applyProtection="1">
      <protection hidden="1"/>
    </xf>
    <xf numFmtId="0" fontId="3" fillId="0" borderId="0" xfId="3"/>
    <xf numFmtId="2" fontId="41" fillId="0" borderId="20" xfId="3" applyNumberFormat="1" applyFont="1" applyBorder="1" applyAlignment="1" applyProtection="1">
      <alignment horizontal="right"/>
      <protection hidden="1"/>
    </xf>
    <xf numFmtId="0" fontId="18" fillId="4" borderId="23" xfId="3" applyFont="1" applyFill="1" applyBorder="1" applyAlignment="1" applyProtection="1">
      <alignment horizontal="center"/>
      <protection locked="0"/>
    </xf>
    <xf numFmtId="49" fontId="41" fillId="0" borderId="12" xfId="3" applyNumberFormat="1" applyFont="1" applyBorder="1" applyAlignment="1" applyProtection="1">
      <alignment horizontal="center" vertical="center"/>
      <protection hidden="1"/>
    </xf>
    <xf numFmtId="2" fontId="3" fillId="0" borderId="13" xfId="3" applyNumberFormat="1" applyBorder="1" applyProtection="1">
      <protection hidden="1"/>
    </xf>
    <xf numFmtId="1" fontId="43" fillId="0" borderId="26" xfId="3" applyNumberFormat="1" applyFont="1" applyBorder="1" applyAlignment="1" applyProtection="1">
      <alignment vertical="center" wrapText="1"/>
      <protection hidden="1"/>
    </xf>
    <xf numFmtId="1" fontId="43" fillId="0" borderId="0" xfId="3" applyNumberFormat="1" applyFont="1" applyBorder="1" applyAlignment="1" applyProtection="1">
      <alignment vertical="center" wrapText="1"/>
      <protection hidden="1"/>
    </xf>
    <xf numFmtId="167" fontId="0" fillId="0" borderId="0" xfId="0" applyNumberFormat="1"/>
    <xf numFmtId="0" fontId="3" fillId="0" borderId="25" xfId="3" applyBorder="1" applyAlignment="1" applyProtection="1">
      <alignment horizontal="left" indent="1"/>
      <protection hidden="1"/>
    </xf>
    <xf numFmtId="2" fontId="42" fillId="0" borderId="10" xfId="3" applyNumberFormat="1" applyFont="1" applyBorder="1" applyAlignment="1" applyProtection="1">
      <alignment horizontal="center" vertical="center" wrapText="1"/>
      <protection hidden="1"/>
    </xf>
    <xf numFmtId="0" fontId="3" fillId="0" borderId="39" xfId="3" applyBorder="1" applyAlignment="1" applyProtection="1">
      <alignment horizontal="left" indent="1"/>
      <protection hidden="1"/>
    </xf>
    <xf numFmtId="0" fontId="31" fillId="0" borderId="39" xfId="3" applyFont="1" applyBorder="1" applyAlignment="1" applyProtection="1">
      <alignment vertical="center"/>
      <protection hidden="1"/>
    </xf>
    <xf numFmtId="1" fontId="32" fillId="0" borderId="40" xfId="3" applyNumberFormat="1" applyFont="1" applyBorder="1" applyAlignment="1" applyProtection="1">
      <alignment horizontal="center" vertical="center"/>
      <protection hidden="1"/>
    </xf>
    <xf numFmtId="0" fontId="42" fillId="0" borderId="16" xfId="3" applyFont="1" applyBorder="1" applyAlignment="1" applyProtection="1">
      <alignment vertical="center"/>
      <protection hidden="1"/>
    </xf>
    <xf numFmtId="0" fontId="31" fillId="0" borderId="28" xfId="3" applyFont="1" applyBorder="1" applyAlignment="1" applyProtection="1">
      <alignment vertical="center"/>
      <protection hidden="1"/>
    </xf>
    <xf numFmtId="1" fontId="32" fillId="0" borderId="41" xfId="3" applyNumberFormat="1" applyFont="1" applyBorder="1" applyAlignment="1" applyProtection="1">
      <alignment horizontal="center" vertical="center"/>
      <protection hidden="1"/>
    </xf>
    <xf numFmtId="0" fontId="42" fillId="0" borderId="21" xfId="3" applyFont="1" applyBorder="1" applyAlignment="1" applyProtection="1">
      <alignment vertical="center"/>
      <protection hidden="1"/>
    </xf>
    <xf numFmtId="2" fontId="42" fillId="0" borderId="12" xfId="3" applyNumberFormat="1" applyFont="1" applyBorder="1" applyAlignment="1" applyProtection="1">
      <alignment horizontal="center" vertical="center" wrapText="1"/>
      <protection hidden="1"/>
    </xf>
    <xf numFmtId="0" fontId="42" fillId="0" borderId="40" xfId="3" applyFont="1" applyBorder="1" applyAlignment="1" applyProtection="1">
      <alignment horizontal="left" indent="1"/>
      <protection hidden="1"/>
    </xf>
    <xf numFmtId="0" fontId="3" fillId="0" borderId="40" xfId="3" applyBorder="1" applyAlignment="1" applyProtection="1">
      <alignment horizontal="left" indent="1"/>
      <protection hidden="1"/>
    </xf>
    <xf numFmtId="0" fontId="25" fillId="4" borderId="50" xfId="3" applyFont="1" applyFill="1" applyBorder="1" applyAlignment="1" applyProtection="1">
      <alignment horizontal="left" wrapText="1"/>
      <protection locked="0"/>
    </xf>
    <xf numFmtId="0" fontId="3" fillId="0" borderId="29" xfId="3" applyBorder="1" applyAlignment="1" applyProtection="1">
      <alignment horizontal="left" indent="1"/>
      <protection hidden="1"/>
    </xf>
    <xf numFmtId="0" fontId="42" fillId="0" borderId="51" xfId="3" applyFont="1" applyBorder="1" applyAlignment="1" applyProtection="1">
      <alignment vertical="center"/>
      <protection hidden="1"/>
    </xf>
    <xf numFmtId="1" fontId="32" fillId="0" borderId="52" xfId="3" applyNumberFormat="1" applyFont="1" applyBorder="1" applyAlignment="1" applyProtection="1">
      <alignment horizontal="center" vertical="center"/>
      <protection hidden="1"/>
    </xf>
    <xf numFmtId="0" fontId="42" fillId="0" borderId="52" xfId="3" applyFont="1" applyBorder="1" applyAlignment="1" applyProtection="1">
      <alignment vertical="center"/>
      <protection hidden="1"/>
    </xf>
    <xf numFmtId="2" fontId="42" fillId="0" borderId="50" xfId="3" applyNumberFormat="1" applyFont="1" applyBorder="1" applyAlignment="1" applyProtection="1">
      <alignment horizontal="center" vertical="center" wrapText="1"/>
      <protection hidden="1"/>
    </xf>
    <xf numFmtId="0" fontId="42" fillId="0" borderId="53" xfId="3" applyFont="1" applyBorder="1" applyAlignment="1" applyProtection="1">
      <alignment vertical="center"/>
      <protection hidden="1"/>
    </xf>
    <xf numFmtId="1" fontId="32" fillId="0" borderId="54" xfId="3" applyNumberFormat="1" applyFont="1" applyBorder="1" applyAlignment="1" applyProtection="1">
      <alignment horizontal="center" vertical="center"/>
      <protection hidden="1"/>
    </xf>
    <xf numFmtId="0" fontId="42" fillId="0" borderId="54" xfId="3" applyFont="1" applyBorder="1" applyAlignment="1" applyProtection="1">
      <alignment vertical="center"/>
      <protection hidden="1"/>
    </xf>
    <xf numFmtId="2" fontId="42" fillId="0" borderId="55" xfId="3" applyNumberFormat="1" applyFont="1" applyBorder="1" applyAlignment="1" applyProtection="1">
      <alignment horizontal="center" vertical="center" wrapText="1"/>
      <protection hidden="1"/>
    </xf>
    <xf numFmtId="0" fontId="42" fillId="0" borderId="51" xfId="3" applyFont="1" applyBorder="1" applyAlignment="1" applyProtection="1">
      <alignment horizontal="left" vertical="center" indent="1"/>
      <protection hidden="1"/>
    </xf>
    <xf numFmtId="1" fontId="25" fillId="0" borderId="52" xfId="3" applyNumberFormat="1" applyFont="1" applyBorder="1" applyAlignment="1" applyProtection="1">
      <alignment horizontal="center" vertical="center"/>
      <protection hidden="1"/>
    </xf>
    <xf numFmtId="1" fontId="25" fillId="4" borderId="52" xfId="3" applyNumberFormat="1" applyFont="1" applyFill="1" applyBorder="1" applyAlignment="1" applyProtection="1">
      <alignment horizontal="center" vertical="center"/>
      <protection locked="0"/>
    </xf>
    <xf numFmtId="0" fontId="42" fillId="0" borderId="51" xfId="3" applyFont="1" applyBorder="1" applyAlignment="1" applyProtection="1">
      <alignment horizontal="right" vertical="center"/>
      <protection hidden="1"/>
    </xf>
    <xf numFmtId="44" fontId="38" fillId="0" borderId="49" xfId="3" applyNumberFormat="1" applyFont="1" applyBorder="1"/>
    <xf numFmtId="168" fontId="31" fillId="0" borderId="29" xfId="3" applyNumberFormat="1" applyFont="1" applyBorder="1" applyAlignment="1" applyProtection="1">
      <alignment horizontal="left" indent="1"/>
      <protection hidden="1"/>
    </xf>
    <xf numFmtId="0" fontId="25" fillId="0" borderId="52" xfId="3" applyFont="1" applyBorder="1" applyAlignment="1" applyProtection="1">
      <alignment horizontal="center" vertical="center"/>
      <protection hidden="1"/>
    </xf>
    <xf numFmtId="0" fontId="42" fillId="0" borderId="52" xfId="3" applyFont="1" applyBorder="1" applyAlignment="1" applyProtection="1">
      <alignment horizontal="right" vertical="center"/>
      <protection hidden="1"/>
    </xf>
    <xf numFmtId="14" fontId="3" fillId="4" borderId="0" xfId="3" applyNumberFormat="1" applyFill="1" applyAlignment="1">
      <alignment horizontal="left"/>
    </xf>
    <xf numFmtId="0" fontId="48" fillId="0" borderId="51" xfId="3" applyFont="1" applyBorder="1" applyAlignment="1" applyProtection="1">
      <alignment horizontal="right" vertical="center"/>
      <protection hidden="1"/>
    </xf>
    <xf numFmtId="0" fontId="42" fillId="0" borderId="59" xfId="3" applyFont="1" applyBorder="1" applyAlignment="1" applyProtection="1">
      <alignment vertical="center"/>
      <protection hidden="1"/>
    </xf>
    <xf numFmtId="1" fontId="49" fillId="0" borderId="60" xfId="3" applyNumberFormat="1" applyFont="1" applyBorder="1" applyAlignment="1" applyProtection="1">
      <alignment horizontal="center" vertical="top"/>
      <protection hidden="1"/>
    </xf>
    <xf numFmtId="0" fontId="3" fillId="0" borderId="62" xfId="3" applyBorder="1"/>
    <xf numFmtId="0" fontId="3" fillId="0" borderId="62" xfId="3" applyBorder="1" applyAlignment="1">
      <alignment horizontal="center"/>
    </xf>
    <xf numFmtId="0" fontId="3" fillId="0" borderId="0" xfId="3" applyAlignment="1">
      <alignment horizontal="center"/>
    </xf>
    <xf numFmtId="14" fontId="39" fillId="4" borderId="0" xfId="3" applyNumberFormat="1" applyFont="1" applyFill="1" applyAlignment="1">
      <alignment horizontal="center" vertical="center"/>
    </xf>
    <xf numFmtId="2" fontId="3" fillId="0" borderId="15" xfId="3" applyNumberFormat="1" applyBorder="1" applyAlignment="1" applyProtection="1">
      <alignment vertical="top"/>
      <protection hidden="1"/>
    </xf>
    <xf numFmtId="14" fontId="18" fillId="4" borderId="0" xfId="3" applyNumberFormat="1" applyFont="1" applyFill="1" applyAlignment="1"/>
    <xf numFmtId="170" fontId="38" fillId="7" borderId="50" xfId="3" applyNumberFormat="1" applyFont="1" applyFill="1" applyBorder="1" applyAlignment="1">
      <alignment horizontal="center"/>
    </xf>
    <xf numFmtId="167" fontId="24" fillId="0" borderId="37" xfId="3" applyNumberFormat="1" applyFont="1" applyBorder="1" applyAlignment="1" applyProtection="1">
      <alignment vertical="center"/>
      <protection hidden="1"/>
    </xf>
    <xf numFmtId="172" fontId="15" fillId="0" borderId="0" xfId="0" applyNumberFormat="1" applyFont="1" applyAlignment="1" applyProtection="1">
      <alignment wrapText="1"/>
      <protection hidden="1"/>
    </xf>
    <xf numFmtId="172" fontId="15" fillId="0" borderId="18" xfId="0" applyNumberFormat="1" applyFont="1" applyBorder="1" applyAlignment="1" applyProtection="1">
      <alignment wrapText="1"/>
      <protection hidden="1"/>
    </xf>
    <xf numFmtId="0" fontId="40" fillId="0" borderId="20" xfId="3" applyFont="1" applyFill="1" applyBorder="1" applyAlignment="1" applyProtection="1">
      <alignment horizontal="center" vertical="center" wrapText="1"/>
      <protection hidden="1"/>
    </xf>
    <xf numFmtId="2" fontId="2" fillId="0" borderId="20" xfId="3" applyNumberFormat="1" applyFont="1" applyFill="1" applyBorder="1" applyAlignment="1" applyProtection="1">
      <alignment vertical="top"/>
      <protection hidden="1"/>
    </xf>
    <xf numFmtId="0" fontId="40" fillId="0" borderId="13" xfId="3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left" vertical="top"/>
      <protection hidden="1"/>
    </xf>
    <xf numFmtId="0" fontId="2" fillId="0" borderId="16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left" vertical="top"/>
      <protection hidden="1"/>
    </xf>
    <xf numFmtId="0" fontId="50" fillId="8" borderId="67" xfId="3" applyFont="1" applyFill="1" applyBorder="1" applyAlignment="1" applyProtection="1">
      <alignment horizontal="center" vertical="center" wrapText="1"/>
      <protection hidden="1"/>
    </xf>
    <xf numFmtId="0" fontId="44" fillId="8" borderId="68" xfId="3" applyFont="1" applyFill="1" applyBorder="1" applyAlignment="1" applyProtection="1">
      <alignment horizontal="left" vertical="center" wrapText="1" indent="2"/>
      <protection hidden="1"/>
    </xf>
    <xf numFmtId="0" fontId="44" fillId="8" borderId="2" xfId="3" applyFont="1" applyFill="1" applyBorder="1" applyAlignment="1" applyProtection="1">
      <alignment vertical="center" wrapText="1"/>
      <protection hidden="1"/>
    </xf>
    <xf numFmtId="0" fontId="44" fillId="8" borderId="69" xfId="3" applyFont="1" applyFill="1" applyBorder="1" applyAlignment="1" applyProtection="1">
      <alignment vertical="center" wrapText="1"/>
      <protection hidden="1"/>
    </xf>
    <xf numFmtId="0" fontId="44" fillId="8" borderId="67" xfId="3" applyFont="1" applyFill="1" applyBorder="1" applyAlignment="1" applyProtection="1">
      <alignment horizontal="center" vertical="center" wrapText="1"/>
      <protection hidden="1"/>
    </xf>
    <xf numFmtId="1" fontId="44" fillId="8" borderId="67" xfId="3" applyNumberFormat="1" applyFont="1" applyFill="1" applyBorder="1" applyAlignment="1" applyProtection="1">
      <alignment horizontal="center" vertical="center" wrapText="1"/>
      <protection hidden="1"/>
    </xf>
    <xf numFmtId="169" fontId="44" fillId="8" borderId="70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71" xfId="0" applyFont="1" applyFill="1" applyBorder="1" applyAlignment="1" applyProtection="1">
      <alignment wrapText="1"/>
      <protection hidden="1"/>
    </xf>
    <xf numFmtId="167" fontId="14" fillId="0" borderId="33" xfId="0" applyNumberFormat="1" applyFont="1" applyBorder="1" applyAlignment="1" applyProtection="1">
      <alignment horizontal="right" indent="1"/>
      <protection hidden="1"/>
    </xf>
    <xf numFmtId="1" fontId="14" fillId="0" borderId="33" xfId="0" applyNumberFormat="1" applyFont="1" applyBorder="1" applyAlignment="1" applyProtection="1">
      <alignment horizontal="center"/>
      <protection hidden="1"/>
    </xf>
    <xf numFmtId="167" fontId="14" fillId="0" borderId="34" xfId="0" applyNumberFormat="1" applyFont="1" applyBorder="1" applyAlignment="1" applyProtection="1">
      <alignment horizontal="right" indent="1"/>
      <protection hidden="1"/>
    </xf>
    <xf numFmtId="0" fontId="9" fillId="0" borderId="72" xfId="0" applyFont="1" applyFill="1" applyBorder="1" applyAlignment="1" applyProtection="1">
      <alignment wrapText="1"/>
      <protection hidden="1"/>
    </xf>
    <xf numFmtId="167" fontId="14" fillId="0" borderId="73" xfId="0" applyNumberFormat="1" applyFont="1" applyBorder="1" applyAlignment="1" applyProtection="1">
      <alignment horizontal="right" indent="1"/>
      <protection hidden="1"/>
    </xf>
    <xf numFmtId="1" fontId="14" fillId="0" borderId="73" xfId="0" applyNumberFormat="1" applyFont="1" applyBorder="1" applyAlignment="1" applyProtection="1">
      <alignment horizontal="center"/>
      <protection hidden="1"/>
    </xf>
    <xf numFmtId="167" fontId="14" fillId="0" borderId="74" xfId="0" applyNumberFormat="1" applyFont="1" applyBorder="1" applyAlignment="1" applyProtection="1">
      <alignment horizontal="right" indent="1"/>
      <protection hidden="1"/>
    </xf>
    <xf numFmtId="0" fontId="9" fillId="4" borderId="7" xfId="0" applyFont="1" applyFill="1" applyBorder="1" applyAlignment="1" applyProtection="1">
      <alignment textRotation="90" wrapTex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27" fillId="0" borderId="3" xfId="1" applyFont="1" applyBorder="1" applyAlignment="1" applyProtection="1">
      <alignment horizontal="left" vertical="center" wrapText="1" indent="2"/>
      <protection hidden="1"/>
    </xf>
    <xf numFmtId="0" fontId="51" fillId="0" borderId="10" xfId="0" applyFont="1" applyBorder="1" applyProtection="1">
      <protection hidden="1"/>
    </xf>
    <xf numFmtId="0" fontId="53" fillId="0" borderId="10" xfId="0" applyFont="1" applyBorder="1" applyProtection="1">
      <protection hidden="1"/>
    </xf>
    <xf numFmtId="0" fontId="54" fillId="0" borderId="10" xfId="0" applyFont="1" applyBorder="1" applyProtection="1">
      <protection hidden="1"/>
    </xf>
    <xf numFmtId="0" fontId="8" fillId="2" borderId="4" xfId="0" applyFont="1" applyFill="1" applyBorder="1" applyAlignment="1" applyProtection="1">
      <alignment horizontal="center" textRotation="90" wrapText="1"/>
      <protection hidden="1"/>
    </xf>
    <xf numFmtId="0" fontId="28" fillId="0" borderId="20" xfId="0" applyFont="1" applyBorder="1" applyAlignment="1" applyProtection="1">
      <alignment horizontal="right"/>
      <protection hidden="1"/>
    </xf>
    <xf numFmtId="164" fontId="16" fillId="0" borderId="16" xfId="1" applyNumberFormat="1" applyFont="1" applyBorder="1" applyAlignment="1" applyProtection="1">
      <alignment horizontal="right" vertical="top"/>
      <protection hidden="1"/>
    </xf>
    <xf numFmtId="0" fontId="16" fillId="0" borderId="16" xfId="1" applyFont="1" applyFill="1" applyBorder="1" applyAlignment="1">
      <alignment horizontal="right" vertical="top"/>
    </xf>
    <xf numFmtId="164" fontId="16" fillId="0" borderId="16" xfId="1" applyNumberFormat="1" applyFont="1" applyBorder="1" applyAlignment="1" applyProtection="1">
      <alignment horizontal="right" vertical="center"/>
      <protection hidden="1"/>
    </xf>
    <xf numFmtId="0" fontId="56" fillId="0" borderId="16" xfId="1" applyFont="1" applyBorder="1" applyAlignment="1">
      <alignment horizontal="center"/>
    </xf>
    <xf numFmtId="0" fontId="56" fillId="0" borderId="16" xfId="1" applyFont="1" applyBorder="1" applyAlignment="1">
      <alignment horizontal="left"/>
    </xf>
    <xf numFmtId="0" fontId="56" fillId="0" borderId="16" xfId="1" applyFont="1" applyBorder="1"/>
    <xf numFmtId="0" fontId="37" fillId="0" borderId="16" xfId="0" applyFont="1" applyFill="1" applyBorder="1" applyAlignment="1">
      <alignment vertical="center"/>
    </xf>
    <xf numFmtId="0" fontId="33" fillId="0" borderId="9" xfId="1" applyFont="1" applyBorder="1" applyAlignment="1">
      <alignment horizontal="left" indent="3"/>
    </xf>
    <xf numFmtId="0" fontId="55" fillId="0" borderId="9" xfId="1" applyFont="1" applyBorder="1" applyAlignment="1">
      <alignment horizontal="left" indent="3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0" fontId="61" fillId="0" borderId="16" xfId="0" applyFont="1" applyBorder="1" applyProtection="1">
      <protection hidden="1"/>
    </xf>
    <xf numFmtId="0" fontId="21" fillId="0" borderId="16" xfId="0" applyFont="1" applyBorder="1" applyProtection="1">
      <protection hidden="1"/>
    </xf>
    <xf numFmtId="0" fontId="20" fillId="0" borderId="13" xfId="0" applyFont="1" applyBorder="1" applyAlignment="1" applyProtection="1">
      <alignment horizontal="left" wrapText="1" indent="1"/>
      <protection hidden="1"/>
    </xf>
    <xf numFmtId="0" fontId="62" fillId="0" borderId="13" xfId="0" applyFont="1" applyBorder="1" applyAlignment="1" applyProtection="1">
      <alignment horizontal="center"/>
      <protection hidden="1"/>
    </xf>
    <xf numFmtId="164" fontId="20" fillId="0" borderId="13" xfId="0" applyNumberFormat="1" applyFont="1" applyBorder="1" applyAlignment="1" applyProtection="1">
      <alignment horizontal="right" inden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16" fillId="0" borderId="79" xfId="1" applyFont="1" applyBorder="1" applyAlignment="1" applyProtection="1">
      <alignment horizontal="center" vertical="top" wrapText="1"/>
      <protection hidden="1"/>
    </xf>
    <xf numFmtId="0" fontId="8" fillId="0" borderId="73" xfId="0" applyFont="1" applyBorder="1" applyAlignment="1" applyProtection="1">
      <alignment horizontal="center"/>
      <protection hidden="1"/>
    </xf>
    <xf numFmtId="49" fontId="8" fillId="0" borderId="73" xfId="0" applyNumberFormat="1" applyFont="1" applyBorder="1" applyAlignment="1" applyProtection="1">
      <alignment horizontal="center"/>
      <protection hidden="1"/>
    </xf>
    <xf numFmtId="167" fontId="5" fillId="0" borderId="74" xfId="0" applyNumberFormat="1" applyFont="1" applyBorder="1" applyAlignment="1" applyProtection="1">
      <alignment horizontal="right" indent="1"/>
      <protection hidden="1"/>
    </xf>
    <xf numFmtId="0" fontId="0" fillId="2" borderId="72" xfId="0" applyFill="1" applyBorder="1" applyAlignment="1" applyProtection="1">
      <alignment horizontal="left" vertical="top" wrapText="1" indent="2"/>
      <protection hidden="1"/>
    </xf>
    <xf numFmtId="0" fontId="8" fillId="2" borderId="73" xfId="0" applyFont="1" applyFill="1" applyBorder="1" applyAlignment="1" applyProtection="1">
      <alignment horizontal="center"/>
      <protection hidden="1"/>
    </xf>
    <xf numFmtId="49" fontId="8" fillId="2" borderId="73" xfId="0" applyNumberFormat="1" applyFont="1" applyFill="1" applyBorder="1" applyAlignment="1" applyProtection="1">
      <alignment horizontal="center"/>
      <protection hidden="1"/>
    </xf>
    <xf numFmtId="167" fontId="14" fillId="2" borderId="73" xfId="0" applyNumberFormat="1" applyFont="1" applyFill="1" applyBorder="1" applyAlignment="1" applyProtection="1">
      <alignment horizontal="right" indent="1"/>
      <protection hidden="1"/>
    </xf>
    <xf numFmtId="167" fontId="5" fillId="2" borderId="74" xfId="0" applyNumberFormat="1" applyFont="1" applyFill="1" applyBorder="1" applyAlignment="1" applyProtection="1">
      <alignment horizontal="right" indent="1"/>
      <protection hidden="1"/>
    </xf>
    <xf numFmtId="0" fontId="8" fillId="0" borderId="73" xfId="0" applyNumberFormat="1" applyFont="1" applyBorder="1" applyAlignment="1" applyProtection="1">
      <alignment horizontal="center"/>
      <protection hidden="1"/>
    </xf>
    <xf numFmtId="164" fontId="14" fillId="0" borderId="73" xfId="0" applyNumberFormat="1" applyFont="1" applyBorder="1" applyAlignment="1" applyProtection="1">
      <alignment horizontal="right" indent="1"/>
      <protection hidden="1"/>
    </xf>
    <xf numFmtId="164" fontId="5" fillId="0" borderId="74" xfId="0" applyNumberFormat="1" applyFont="1" applyBorder="1" applyAlignment="1" applyProtection="1">
      <alignment horizontal="right" indent="1"/>
      <protection hidden="1"/>
    </xf>
    <xf numFmtId="1" fontId="8" fillId="0" borderId="73" xfId="0" applyNumberFormat="1" applyFont="1" applyBorder="1" applyAlignment="1" applyProtection="1">
      <alignment horizontal="center"/>
      <protection hidden="1"/>
    </xf>
    <xf numFmtId="164" fontId="14" fillId="2" borderId="73" xfId="0" applyNumberFormat="1" applyFont="1" applyFill="1" applyBorder="1" applyAlignment="1" applyProtection="1">
      <alignment horizontal="right" indent="1"/>
      <protection hidden="1"/>
    </xf>
    <xf numFmtId="164" fontId="5" fillId="2" borderId="74" xfId="0" applyNumberFormat="1" applyFont="1" applyFill="1" applyBorder="1" applyAlignment="1" applyProtection="1">
      <alignment horizontal="right" indent="1"/>
      <protection hidden="1"/>
    </xf>
    <xf numFmtId="0" fontId="59" fillId="2" borderId="72" xfId="0" applyFont="1" applyFill="1" applyBorder="1" applyAlignment="1" applyProtection="1">
      <alignment horizontal="left" vertical="top" wrapText="1" indent="2"/>
      <protection hidden="1"/>
    </xf>
    <xf numFmtId="0" fontId="59" fillId="2" borderId="73" xfId="0" applyFont="1" applyFill="1" applyBorder="1" applyAlignment="1" applyProtection="1">
      <alignment horizontal="center"/>
      <protection hidden="1"/>
    </xf>
    <xf numFmtId="49" fontId="59" fillId="2" borderId="73" xfId="0" applyNumberFormat="1" applyFont="1" applyFill="1" applyBorder="1" applyAlignment="1" applyProtection="1">
      <alignment horizontal="center"/>
      <protection hidden="1"/>
    </xf>
    <xf numFmtId="167" fontId="14" fillId="0" borderId="82" xfId="0" applyNumberFormat="1" applyFont="1" applyBorder="1" applyAlignment="1" applyProtection="1">
      <alignment horizontal="right" indent="1"/>
      <protection hidden="1"/>
    </xf>
    <xf numFmtId="167" fontId="5" fillId="0" borderId="83" xfId="0" applyNumberFormat="1" applyFont="1" applyBorder="1" applyAlignment="1" applyProtection="1">
      <alignment horizontal="right" indent="1"/>
      <protection hidden="1"/>
    </xf>
    <xf numFmtId="0" fontId="51" fillId="2" borderId="72" xfId="0" applyFont="1" applyFill="1" applyBorder="1" applyAlignment="1" applyProtection="1">
      <alignment horizontal="left" vertical="top" wrapText="1" indent="2"/>
      <protection hidden="1"/>
    </xf>
    <xf numFmtId="0" fontId="52" fillId="2" borderId="73" xfId="0" applyFont="1" applyFill="1" applyBorder="1" applyAlignment="1" applyProtection="1">
      <alignment horizontal="center"/>
      <protection hidden="1"/>
    </xf>
    <xf numFmtId="49" fontId="52" fillId="2" borderId="73" xfId="0" applyNumberFormat="1" applyFont="1" applyFill="1" applyBorder="1" applyAlignment="1" applyProtection="1">
      <alignment horizontal="center"/>
      <protection hidden="1"/>
    </xf>
    <xf numFmtId="167" fontId="14" fillId="0" borderId="85" xfId="0" applyNumberFormat="1" applyFont="1" applyBorder="1" applyAlignment="1" applyProtection="1">
      <alignment horizontal="right" indent="1"/>
      <protection hidden="1"/>
    </xf>
    <xf numFmtId="167" fontId="5" fillId="0" borderId="86" xfId="0" applyNumberFormat="1" applyFont="1" applyBorder="1" applyAlignment="1" applyProtection="1">
      <alignment horizontal="right" indent="1"/>
      <protection hidden="1"/>
    </xf>
    <xf numFmtId="167" fontId="14" fillId="0" borderId="88" xfId="0" applyNumberFormat="1" applyFont="1" applyBorder="1" applyAlignment="1" applyProtection="1">
      <alignment horizontal="right" indent="1"/>
      <protection hidden="1"/>
    </xf>
    <xf numFmtId="167" fontId="5" fillId="0" borderId="89" xfId="0" applyNumberFormat="1" applyFont="1" applyBorder="1" applyAlignment="1" applyProtection="1">
      <alignment horizontal="right" indent="1"/>
      <protection hidden="1"/>
    </xf>
    <xf numFmtId="0" fontId="35" fillId="4" borderId="91" xfId="0" applyFont="1" applyFill="1" applyBorder="1" applyAlignment="1" applyProtection="1">
      <alignment horizontal="center"/>
      <protection locked="0"/>
    </xf>
    <xf numFmtId="0" fontId="35" fillId="4" borderId="92" xfId="0" applyFont="1" applyFill="1" applyBorder="1" applyAlignment="1" applyProtection="1">
      <alignment horizontal="center"/>
      <protection locked="0"/>
    </xf>
    <xf numFmtId="0" fontId="35" fillId="2" borderId="91" xfId="0" applyFont="1" applyFill="1" applyBorder="1" applyAlignment="1" applyProtection="1">
      <alignment horizontal="center"/>
      <protection locked="0"/>
    </xf>
    <xf numFmtId="0" fontId="33" fillId="0" borderId="9" xfId="1" applyFont="1" applyBorder="1" applyAlignment="1">
      <alignment horizontal="left" indent="2"/>
    </xf>
    <xf numFmtId="0" fontId="6" fillId="5" borderId="93" xfId="0" applyFont="1" applyFill="1" applyBorder="1" applyAlignment="1" applyProtection="1">
      <alignment horizontal="center" vertical="center"/>
      <protection hidden="1"/>
    </xf>
    <xf numFmtId="0" fontId="6" fillId="5" borderId="94" xfId="0" applyFont="1" applyFill="1" applyBorder="1" applyAlignment="1" applyProtection="1">
      <alignment horizontal="center" vertical="center" wrapText="1"/>
      <protection hidden="1"/>
    </xf>
    <xf numFmtId="0" fontId="13" fillId="5" borderId="94" xfId="0" applyFont="1" applyFill="1" applyBorder="1" applyAlignment="1" applyProtection="1">
      <alignment horizontal="center" vertical="center"/>
      <protection hidden="1"/>
    </xf>
    <xf numFmtId="164" fontId="6" fillId="5" borderId="94" xfId="0" applyNumberFormat="1" applyFont="1" applyFill="1" applyBorder="1" applyAlignment="1" applyProtection="1">
      <alignment horizontal="center" vertical="center"/>
      <protection hidden="1"/>
    </xf>
    <xf numFmtId="164" fontId="6" fillId="5" borderId="95" xfId="0" applyNumberFormat="1" applyFont="1" applyFill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horizontal="center"/>
      <protection hidden="1"/>
    </xf>
    <xf numFmtId="49" fontId="8" fillId="0" borderId="85" xfId="0" applyNumberFormat="1" applyFont="1" applyBorder="1" applyAlignment="1" applyProtection="1">
      <alignment horizontal="center"/>
      <protection hidden="1"/>
    </xf>
    <xf numFmtId="164" fontId="14" fillId="0" borderId="85" xfId="0" applyNumberFormat="1" applyFont="1" applyBorder="1" applyAlignment="1" applyProtection="1">
      <alignment horizontal="right" indent="1"/>
      <protection hidden="1"/>
    </xf>
    <xf numFmtId="164" fontId="5" fillId="0" borderId="86" xfId="0" applyNumberFormat="1" applyFont="1" applyBorder="1" applyAlignment="1" applyProtection="1">
      <alignment horizontal="right" indent="1"/>
      <protection hidden="1"/>
    </xf>
    <xf numFmtId="0" fontId="8" fillId="0" borderId="85" xfId="0" applyNumberFormat="1" applyFont="1" applyBorder="1" applyAlignment="1" applyProtection="1">
      <alignment horizontal="center"/>
      <protection hidden="1"/>
    </xf>
    <xf numFmtId="0" fontId="8" fillId="0" borderId="82" xfId="0" applyFont="1" applyBorder="1" applyAlignment="1" applyProtection="1">
      <alignment horizontal="center"/>
      <protection hidden="1"/>
    </xf>
    <xf numFmtId="49" fontId="8" fillId="0" borderId="82" xfId="0" applyNumberFormat="1" applyFont="1" applyBorder="1" applyAlignment="1" applyProtection="1">
      <alignment horizontal="center"/>
      <protection hidden="1"/>
    </xf>
    <xf numFmtId="0" fontId="8" fillId="0" borderId="82" xfId="0" applyNumberFormat="1" applyFont="1" applyBorder="1" applyAlignment="1" applyProtection="1">
      <alignment horizontal="center"/>
      <protection hidden="1"/>
    </xf>
    <xf numFmtId="164" fontId="14" fillId="0" borderId="82" xfId="0" applyNumberFormat="1" applyFont="1" applyBorder="1" applyAlignment="1" applyProtection="1">
      <alignment horizontal="right" indent="1"/>
      <protection hidden="1"/>
    </xf>
    <xf numFmtId="164" fontId="5" fillId="0" borderId="83" xfId="0" applyNumberFormat="1" applyFont="1" applyBorder="1" applyAlignment="1" applyProtection="1">
      <alignment horizontal="right" inden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167" fontId="14" fillId="0" borderId="97" xfId="0" applyNumberFormat="1" applyFont="1" applyBorder="1" applyAlignment="1" applyProtection="1">
      <alignment horizontal="right" indent="1"/>
      <protection hidden="1"/>
    </xf>
    <xf numFmtId="167" fontId="5" fillId="0" borderId="98" xfId="0" applyNumberFormat="1" applyFont="1" applyBorder="1" applyAlignment="1" applyProtection="1">
      <alignment horizontal="right" indent="1"/>
      <protection hidden="1"/>
    </xf>
    <xf numFmtId="0" fontId="9" fillId="2" borderId="91" xfId="0" applyFont="1" applyFill="1" applyBorder="1" applyAlignment="1" applyProtection="1">
      <alignment textRotation="90" wrapText="1"/>
      <protection hidden="1"/>
    </xf>
    <xf numFmtId="0" fontId="0" fillId="2" borderId="80" xfId="0" applyFill="1" applyBorder="1" applyAlignment="1" applyProtection="1">
      <alignment horizontal="left" vertical="top" wrapText="1" indent="2"/>
      <protection hidden="1"/>
    </xf>
    <xf numFmtId="0" fontId="0" fillId="2" borderId="87" xfId="0" applyFill="1" applyBorder="1" applyAlignment="1" applyProtection="1">
      <alignment horizontal="left" vertical="top" wrapText="1" indent="2"/>
      <protection hidden="1"/>
    </xf>
    <xf numFmtId="0" fontId="9" fillId="2" borderId="92" xfId="0" applyFont="1" applyFill="1" applyBorder="1" applyAlignment="1" applyProtection="1">
      <alignment textRotation="90" wrapText="1"/>
      <protection hidden="1"/>
    </xf>
    <xf numFmtId="0" fontId="8" fillId="2" borderId="99" xfId="0" applyFont="1" applyFill="1" applyBorder="1" applyAlignment="1" applyProtection="1">
      <alignment horizontal="center" textRotation="90" wrapText="1"/>
      <protection hidden="1"/>
    </xf>
    <xf numFmtId="9" fontId="10" fillId="2" borderId="1" xfId="0" applyNumberFormat="1" applyFont="1" applyFill="1" applyBorder="1" applyAlignment="1" applyProtection="1">
      <alignment horizontal="right" indent="2"/>
      <protection hidden="1"/>
    </xf>
    <xf numFmtId="0" fontId="55" fillId="0" borderId="0" xfId="1" applyFont="1" applyBorder="1" applyAlignment="1">
      <alignment horizontal="center"/>
    </xf>
    <xf numFmtId="0" fontId="0" fillId="0" borderId="29" xfId="0" applyBorder="1" applyProtection="1">
      <protection hidden="1"/>
    </xf>
    <xf numFmtId="0" fontId="0" fillId="0" borderId="100" xfId="0" applyBorder="1" applyProtection="1">
      <protection hidden="1"/>
    </xf>
    <xf numFmtId="0" fontId="15" fillId="0" borderId="101" xfId="0" applyFont="1" applyBorder="1" applyAlignment="1" applyProtection="1">
      <alignment wrapText="1"/>
      <protection hidden="1"/>
    </xf>
    <xf numFmtId="172" fontId="15" fillId="0" borderId="27" xfId="0" applyNumberFormat="1" applyFont="1" applyBorder="1" applyAlignment="1" applyProtection="1">
      <alignment wrapText="1"/>
      <protection hidden="1"/>
    </xf>
    <xf numFmtId="0" fontId="17" fillId="2" borderId="90" xfId="0" applyFont="1" applyFill="1" applyBorder="1" applyAlignment="1" applyProtection="1">
      <alignment horizontal="center" wrapText="1"/>
      <protection hidden="1"/>
    </xf>
    <xf numFmtId="0" fontId="17" fillId="2" borderId="91" xfId="0" applyFont="1" applyFill="1" applyBorder="1" applyAlignment="1" applyProtection="1">
      <alignment horizontal="center" wrapText="1"/>
      <protection hidden="1"/>
    </xf>
    <xf numFmtId="171" fontId="5" fillId="0" borderId="1" xfId="0" applyNumberFormat="1" applyFont="1" applyBorder="1" applyAlignment="1" applyProtection="1">
      <alignment horizontal="center" vertical="center"/>
      <protection hidden="1"/>
    </xf>
    <xf numFmtId="171" fontId="21" fillId="0" borderId="1" xfId="0" applyNumberFormat="1" applyFont="1" applyBorder="1" applyAlignment="1" applyProtection="1">
      <alignment horizontal="center" vertical="center" wrapText="1"/>
      <protection hidden="1"/>
    </xf>
    <xf numFmtId="0" fontId="63" fillId="0" borderId="16" xfId="1" applyFont="1" applyBorder="1" applyAlignment="1" applyProtection="1">
      <alignment horizontal="center" wrapText="1"/>
      <protection hidden="1"/>
    </xf>
    <xf numFmtId="0" fontId="15" fillId="0" borderId="31" xfId="0" applyFont="1" applyBorder="1" applyAlignment="1" applyProtection="1">
      <alignment horizontal="left" wrapText="1" indent="1"/>
      <protection locked="0"/>
    </xf>
    <xf numFmtId="0" fontId="15" fillId="0" borderId="0" xfId="0" applyFont="1" applyAlignment="1" applyProtection="1">
      <alignment horizontal="left" wrapText="1" indent="1"/>
      <protection locked="0"/>
    </xf>
    <xf numFmtId="0" fontId="15" fillId="0" borderId="0" xfId="0" applyFont="1" applyBorder="1" applyAlignment="1" applyProtection="1">
      <alignment horizontal="left" wrapText="1" indent="1"/>
      <protection locked="0"/>
    </xf>
    <xf numFmtId="0" fontId="15" fillId="0" borderId="13" xfId="0" applyFont="1" applyBorder="1" applyAlignment="1" applyProtection="1">
      <alignment horizontal="left" wrapText="1" indent="1"/>
      <protection locked="0"/>
    </xf>
    <xf numFmtId="0" fontId="26" fillId="0" borderId="0" xfId="0" applyFont="1" applyAlignment="1" applyProtection="1">
      <alignment horizontal="left" wrapText="1" indent="1"/>
      <protection locked="0"/>
    </xf>
    <xf numFmtId="0" fontId="15" fillId="0" borderId="0" xfId="0" applyFont="1" applyBorder="1" applyAlignment="1" applyProtection="1">
      <alignment horizontal="left" wrapText="1" indent="4"/>
      <protection locked="0"/>
    </xf>
    <xf numFmtId="0" fontId="15" fillId="0" borderId="0" xfId="0" applyFont="1" applyFill="1" applyAlignment="1" applyProtection="1">
      <alignment horizontal="left" wrapText="1" indent="1"/>
      <protection locked="0"/>
    </xf>
    <xf numFmtId="0" fontId="15" fillId="0" borderId="28" xfId="0" applyFont="1" applyBorder="1" applyAlignment="1" applyProtection="1">
      <alignment horizontal="left" wrapText="1" indent="1"/>
      <protection locked="0"/>
    </xf>
    <xf numFmtId="172" fontId="11" fillId="0" borderId="16" xfId="0" applyNumberFormat="1" applyFont="1" applyBorder="1" applyAlignment="1" applyProtection="1">
      <alignment wrapText="1"/>
      <protection hidden="1"/>
    </xf>
    <xf numFmtId="0" fontId="16" fillId="0" borderId="72" xfId="1" applyFont="1" applyBorder="1" applyAlignment="1" applyProtection="1">
      <alignment horizontal="left" indent="2"/>
      <protection hidden="1"/>
    </xf>
    <xf numFmtId="0" fontId="16" fillId="0" borderId="73" xfId="1" applyFont="1" applyBorder="1" applyAlignment="1" applyProtection="1">
      <alignment horizontal="left" indent="2"/>
      <protection hidden="1"/>
    </xf>
    <xf numFmtId="0" fontId="16" fillId="0" borderId="81" xfId="1" applyFont="1" applyBorder="1" applyAlignment="1">
      <alignment horizontal="left" indent="2"/>
    </xf>
    <xf numFmtId="0" fontId="16" fillId="0" borderId="82" xfId="1" applyFont="1" applyBorder="1" applyAlignment="1">
      <alignment horizontal="left" indent="2"/>
    </xf>
    <xf numFmtId="0" fontId="16" fillId="0" borderId="72" xfId="1" applyFont="1" applyBorder="1" applyAlignment="1">
      <alignment horizontal="left" indent="2"/>
    </xf>
    <xf numFmtId="0" fontId="16" fillId="0" borderId="73" xfId="1" applyFont="1" applyBorder="1" applyAlignment="1">
      <alignment horizontal="left" indent="2"/>
    </xf>
    <xf numFmtId="0" fontId="10" fillId="2" borderId="1" xfId="0" applyFont="1" applyFill="1" applyBorder="1" applyAlignment="1" applyProtection="1">
      <alignment horizontal="left" wrapText="1" indent="13"/>
      <protection hidden="1"/>
    </xf>
    <xf numFmtId="0" fontId="16" fillId="0" borderId="81" xfId="1" applyFont="1" applyBorder="1" applyAlignment="1" applyProtection="1">
      <alignment horizontal="left" indent="2"/>
      <protection hidden="1"/>
    </xf>
    <xf numFmtId="0" fontId="16" fillId="0" borderId="82" xfId="1" applyFont="1" applyBorder="1" applyAlignment="1" applyProtection="1">
      <alignment horizontal="left" indent="2"/>
      <protection hidden="1"/>
    </xf>
    <xf numFmtId="0" fontId="9" fillId="4" borderId="7" xfId="0" applyFont="1" applyFill="1" applyBorder="1" applyAlignment="1" applyProtection="1">
      <alignment horizontal="center" textRotation="90" wrapText="1"/>
      <protection hidden="1"/>
    </xf>
    <xf numFmtId="0" fontId="39" fillId="4" borderId="7" xfId="0" applyFont="1" applyFill="1" applyBorder="1" applyAlignment="1" applyProtection="1">
      <alignment horizontal="center" vertical="center" wrapText="1"/>
      <protection hidden="1"/>
    </xf>
    <xf numFmtId="0" fontId="39" fillId="4" borderId="8" xfId="0" applyFont="1" applyFill="1" applyBorder="1" applyAlignment="1" applyProtection="1">
      <alignment horizontal="center" vertical="center" wrapText="1"/>
      <protection hidden="1"/>
    </xf>
    <xf numFmtId="0" fontId="16" fillId="0" borderId="96" xfId="1" applyFont="1" applyBorder="1" applyAlignment="1">
      <alignment horizontal="left" indent="2"/>
    </xf>
    <xf numFmtId="0" fontId="16" fillId="0" borderId="97" xfId="1" applyFont="1" applyBorder="1" applyAlignment="1">
      <alignment horizontal="left" indent="2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3" xfId="0" applyBorder="1" applyAlignment="1" applyProtection="1">
      <alignment horizontal="left" vertical="top" wrapText="1" indent="1"/>
      <protection hidden="1"/>
    </xf>
    <xf numFmtId="0" fontId="0" fillId="0" borderId="3" xfId="0" applyFont="1" applyBorder="1" applyAlignment="1" applyProtection="1">
      <alignment horizontal="left" vertical="top" wrapText="1" indent="1"/>
      <protection hidden="1"/>
    </xf>
    <xf numFmtId="0" fontId="5" fillId="0" borderId="72" xfId="0" applyFont="1" applyBorder="1" applyAlignment="1">
      <alignment horizontal="left" indent="2"/>
    </xf>
    <xf numFmtId="0" fontId="5" fillId="0" borderId="73" xfId="0" applyFont="1" applyBorder="1" applyAlignment="1">
      <alignment horizontal="left" indent="2"/>
    </xf>
    <xf numFmtId="0" fontId="58" fillId="0" borderId="72" xfId="1" applyFont="1" applyBorder="1" applyAlignment="1" applyProtection="1">
      <alignment horizontal="left" indent="2"/>
      <protection hidden="1"/>
    </xf>
    <xf numFmtId="0" fontId="58" fillId="0" borderId="73" xfId="1" applyFont="1" applyBorder="1" applyAlignment="1" applyProtection="1">
      <alignment horizontal="left" indent="2"/>
      <protection hidden="1"/>
    </xf>
    <xf numFmtId="0" fontId="58" fillId="0" borderId="72" xfId="1" applyFont="1" applyBorder="1" applyAlignment="1">
      <alignment horizontal="left" indent="2"/>
    </xf>
    <xf numFmtId="0" fontId="58" fillId="0" borderId="73" xfId="1" applyFont="1" applyBorder="1" applyAlignment="1">
      <alignment horizontal="left" indent="2"/>
    </xf>
    <xf numFmtId="0" fontId="58" fillId="0" borderId="84" xfId="1" applyFont="1" applyBorder="1" applyAlignment="1">
      <alignment horizontal="left" indent="2"/>
    </xf>
    <xf numFmtId="0" fontId="58" fillId="0" borderId="85" xfId="1" applyFont="1" applyBorder="1" applyAlignment="1">
      <alignment horizontal="left" indent="2"/>
    </xf>
    <xf numFmtId="0" fontId="58" fillId="0" borderId="72" xfId="1" applyFont="1" applyBorder="1" applyAlignment="1">
      <alignment horizontal="left" wrapText="1" indent="2"/>
    </xf>
    <xf numFmtId="0" fontId="58" fillId="0" borderId="73" xfId="1" applyFont="1" applyBorder="1" applyAlignment="1">
      <alignment horizontal="left" wrapText="1" indent="2"/>
    </xf>
    <xf numFmtId="0" fontId="9" fillId="4" borderId="7" xfId="0" applyFont="1" applyFill="1" applyBorder="1" applyAlignment="1" applyProtection="1">
      <alignment horizontal="left" textRotation="90" wrapText="1"/>
      <protection hidden="1"/>
    </xf>
    <xf numFmtId="0" fontId="9" fillId="4" borderId="78" xfId="0" applyFont="1" applyFill="1" applyBorder="1" applyAlignment="1" applyProtection="1">
      <alignment horizontal="left" textRotation="90" wrapText="1"/>
      <protection hidden="1"/>
    </xf>
    <xf numFmtId="0" fontId="9" fillId="4" borderId="6" xfId="0" applyFont="1" applyFill="1" applyBorder="1" applyAlignment="1" applyProtection="1">
      <alignment horizontal="left" textRotation="90" wrapText="1"/>
      <protection hidden="1"/>
    </xf>
    <xf numFmtId="0" fontId="34" fillId="0" borderId="24" xfId="0" applyFont="1" applyBorder="1" applyAlignment="1" applyProtection="1">
      <alignment horizontal="center"/>
      <protection locked="0"/>
    </xf>
    <xf numFmtId="0" fontId="34" fillId="0" borderId="9" xfId="0" applyFont="1" applyBorder="1" applyAlignment="1" applyProtection="1">
      <alignment horizontal="center"/>
      <protection locked="0"/>
    </xf>
    <xf numFmtId="0" fontId="34" fillId="0" borderId="17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 wrapText="1"/>
      <protection hidden="1"/>
    </xf>
    <xf numFmtId="0" fontId="11" fillId="0" borderId="13" xfId="0" applyFont="1" applyBorder="1" applyAlignment="1" applyProtection="1">
      <alignment horizontal="center" wrapText="1"/>
      <protection hidden="1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34" fillId="0" borderId="10" xfId="0" applyFont="1" applyBorder="1" applyAlignment="1" applyProtection="1">
      <alignment horizontal="left" vertical="top" wrapText="1" indent="1"/>
      <protection locked="0"/>
    </xf>
    <xf numFmtId="0" fontId="34" fillId="0" borderId="15" xfId="0" applyFont="1" applyBorder="1" applyAlignment="1" applyProtection="1">
      <alignment horizontal="left" vertical="top" wrapText="1" indent="1"/>
      <protection locked="0"/>
    </xf>
    <xf numFmtId="0" fontId="56" fillId="0" borderId="16" xfId="1" applyFont="1" applyBorder="1"/>
    <xf numFmtId="0" fontId="57" fillId="0" borderId="20" xfId="0" applyFont="1" applyBorder="1" applyAlignment="1" applyProtection="1">
      <alignment horizontal="right"/>
      <protection hidden="1"/>
    </xf>
    <xf numFmtId="0" fontId="57" fillId="0" borderId="10" xfId="0" applyFont="1" applyBorder="1" applyAlignment="1" applyProtection="1">
      <alignment horizontal="right"/>
      <protection hidden="1"/>
    </xf>
    <xf numFmtId="0" fontId="16" fillId="0" borderId="16" xfId="1" applyFont="1" applyBorder="1" applyAlignment="1" applyProtection="1">
      <alignment horizontal="right" vertical="center" wrapText="1"/>
      <protection hidden="1"/>
    </xf>
    <xf numFmtId="0" fontId="60" fillId="0" borderId="22" xfId="0" applyFont="1" applyFill="1" applyBorder="1" applyAlignment="1">
      <alignment horizontal="right" vertical="center" indent="1"/>
    </xf>
    <xf numFmtId="0" fontId="60" fillId="0" borderId="12" xfId="0" applyFont="1" applyFill="1" applyBorder="1" applyAlignment="1">
      <alignment horizontal="right" vertical="center" indent="1"/>
    </xf>
    <xf numFmtId="0" fontId="60" fillId="0" borderId="24" xfId="0" applyFont="1" applyFill="1" applyBorder="1" applyAlignment="1">
      <alignment horizontal="right" vertical="center" indent="1"/>
    </xf>
    <xf numFmtId="0" fontId="60" fillId="0" borderId="9" xfId="0" applyFont="1" applyFill="1" applyBorder="1" applyAlignment="1">
      <alignment horizontal="right" vertical="center" indent="1"/>
    </xf>
    <xf numFmtId="0" fontId="36" fillId="0" borderId="23" xfId="0" applyFont="1" applyBorder="1" applyAlignment="1" applyProtection="1">
      <alignment horizontal="left" vertical="center" wrapText="1" indent="1"/>
      <protection locked="0"/>
    </xf>
    <xf numFmtId="0" fontId="36" fillId="0" borderId="18" xfId="0" applyFont="1" applyBorder="1" applyAlignment="1" applyProtection="1">
      <alignment horizontal="left" vertical="center" wrapText="1" indent="1"/>
      <protection locked="0"/>
    </xf>
    <xf numFmtId="0" fontId="36" fillId="0" borderId="17" xfId="0" applyFont="1" applyBorder="1" applyAlignment="1" applyProtection="1">
      <alignment horizontal="left" vertical="center" wrapText="1" indent="1"/>
      <protection locked="0"/>
    </xf>
    <xf numFmtId="0" fontId="5" fillId="4" borderId="7" xfId="0" applyFont="1" applyFill="1" applyBorder="1" applyAlignment="1" applyProtection="1">
      <alignment horizontal="center" textRotation="90" wrapText="1"/>
      <protection hidden="1"/>
    </xf>
    <xf numFmtId="0" fontId="5" fillId="4" borderId="7" xfId="0" applyFont="1" applyFill="1" applyBorder="1" applyAlignment="1" applyProtection="1">
      <alignment horizontal="left" textRotation="90" wrapText="1"/>
      <protection hidden="1"/>
    </xf>
    <xf numFmtId="0" fontId="5" fillId="4" borderId="6" xfId="0" applyFont="1" applyFill="1" applyBorder="1" applyAlignment="1" applyProtection="1">
      <alignment horizontal="left" textRotation="90" wrapText="1"/>
      <protection hidden="1"/>
    </xf>
    <xf numFmtId="0" fontId="16" fillId="0" borderId="72" xfId="1" applyFont="1" applyBorder="1" applyAlignment="1">
      <alignment horizontal="left" wrapText="1" indent="2"/>
    </xf>
    <xf numFmtId="0" fontId="16" fillId="0" borderId="73" xfId="1" applyFont="1" applyBorder="1" applyAlignment="1">
      <alignment horizontal="left" wrapText="1" indent="2"/>
    </xf>
    <xf numFmtId="0" fontId="16" fillId="0" borderId="87" xfId="1" applyFont="1" applyBorder="1" applyAlignment="1">
      <alignment horizontal="left" wrapText="1" indent="2"/>
    </xf>
    <xf numFmtId="0" fontId="16" fillId="0" borderId="88" xfId="1" applyFont="1" applyBorder="1" applyAlignment="1">
      <alignment horizontal="left" wrapText="1" indent="2"/>
    </xf>
    <xf numFmtId="0" fontId="0" fillId="0" borderId="30" xfId="0" applyBorder="1" applyAlignment="1" applyProtection="1">
      <alignment horizontal="left" wrapText="1" indent="1"/>
      <protection hidden="1"/>
    </xf>
    <xf numFmtId="0" fontId="0" fillId="0" borderId="3" xfId="0" applyBorder="1" applyAlignment="1" applyProtection="1">
      <alignment horizontal="left" wrapText="1" indent="1"/>
      <protection hidden="1"/>
    </xf>
    <xf numFmtId="0" fontId="5" fillId="0" borderId="81" xfId="0" applyFont="1" applyBorder="1" applyAlignment="1">
      <alignment horizontal="left" wrapText="1" indent="2"/>
    </xf>
    <xf numFmtId="0" fontId="5" fillId="0" borderId="82" xfId="0" applyFont="1" applyBorder="1" applyAlignment="1">
      <alignment horizontal="left" wrapText="1" indent="2"/>
    </xf>
    <xf numFmtId="0" fontId="5" fillId="0" borderId="72" xfId="0" applyFont="1" applyBorder="1" applyAlignment="1">
      <alignment horizontal="left" wrapText="1" indent="2"/>
    </xf>
    <xf numFmtId="0" fontId="5" fillId="0" borderId="73" xfId="0" applyFont="1" applyBorder="1" applyAlignment="1">
      <alignment horizontal="left" wrapText="1" indent="2"/>
    </xf>
    <xf numFmtId="0" fontId="5" fillId="0" borderId="84" xfId="0" applyFont="1" applyBorder="1" applyAlignment="1">
      <alignment horizontal="left" indent="2"/>
    </xf>
    <xf numFmtId="0" fontId="5" fillId="0" borderId="85" xfId="0" applyFont="1" applyBorder="1" applyAlignment="1">
      <alignment horizontal="left" indent="2"/>
    </xf>
    <xf numFmtId="0" fontId="16" fillId="0" borderId="84" xfId="1" applyFont="1" applyBorder="1" applyAlignment="1">
      <alignment horizontal="left" indent="2"/>
    </xf>
    <xf numFmtId="0" fontId="16" fillId="0" borderId="85" xfId="1" applyFont="1" applyBorder="1" applyAlignment="1">
      <alignment horizontal="left" indent="2"/>
    </xf>
    <xf numFmtId="0" fontId="58" fillId="0" borderId="81" xfId="1" applyFont="1" applyBorder="1" applyAlignment="1">
      <alignment horizontal="left" indent="2"/>
    </xf>
    <xf numFmtId="0" fontId="58" fillId="0" borderId="82" xfId="1" applyFont="1" applyBorder="1" applyAlignment="1">
      <alignment horizontal="left" indent="2"/>
    </xf>
    <xf numFmtId="0" fontId="49" fillId="0" borderId="60" xfId="3" applyFont="1" applyBorder="1" applyAlignment="1" applyProtection="1">
      <alignment horizontal="center" vertical="top"/>
      <protection hidden="1"/>
    </xf>
    <xf numFmtId="0" fontId="49" fillId="0" borderId="61" xfId="3" applyFont="1" applyBorder="1" applyAlignment="1" applyProtection="1">
      <alignment horizontal="center" vertical="top"/>
      <protection hidden="1"/>
    </xf>
    <xf numFmtId="0" fontId="28" fillId="4" borderId="22" xfId="3" applyFont="1" applyFill="1" applyBorder="1" applyAlignment="1">
      <alignment horizontal="center" vertical="center"/>
    </xf>
    <xf numFmtId="0" fontId="28" fillId="4" borderId="23" xfId="3" applyFont="1" applyFill="1" applyBorder="1" applyAlignment="1">
      <alignment horizontal="center" vertical="center"/>
    </xf>
    <xf numFmtId="1" fontId="43" fillId="0" borderId="26" xfId="3" applyNumberFormat="1" applyFont="1" applyBorder="1" applyAlignment="1" applyProtection="1">
      <alignment horizontal="center" vertical="center" wrapText="1"/>
      <protection hidden="1"/>
    </xf>
    <xf numFmtId="1" fontId="43" fillId="0" borderId="0" xfId="3" applyNumberFormat="1" applyFont="1" applyBorder="1" applyAlignment="1" applyProtection="1">
      <alignment horizontal="center" vertical="center" wrapText="1"/>
      <protection hidden="1"/>
    </xf>
    <xf numFmtId="1" fontId="43" fillId="0" borderId="63" xfId="3" applyNumberFormat="1" applyFont="1" applyBorder="1" applyAlignment="1" applyProtection="1">
      <alignment horizontal="center" vertical="center" wrapText="1"/>
      <protection hidden="1"/>
    </xf>
    <xf numFmtId="1" fontId="43" fillId="0" borderId="5" xfId="3" applyNumberFormat="1" applyFont="1" applyBorder="1" applyAlignment="1" applyProtection="1">
      <alignment horizontal="center" vertical="center" wrapText="1"/>
      <protection hidden="1"/>
    </xf>
    <xf numFmtId="0" fontId="42" fillId="0" borderId="47" xfId="3" applyFont="1" applyBorder="1" applyAlignment="1" applyProtection="1">
      <alignment horizontal="center" vertical="center"/>
      <protection hidden="1"/>
    </xf>
    <xf numFmtId="0" fontId="42" fillId="0" borderId="48" xfId="3" applyFont="1" applyBorder="1" applyAlignment="1" applyProtection="1">
      <alignment horizontal="center" vertical="center"/>
      <protection hidden="1"/>
    </xf>
    <xf numFmtId="0" fontId="28" fillId="4" borderId="56" xfId="3" applyFont="1" applyFill="1" applyBorder="1" applyAlignment="1">
      <alignment horizontal="center"/>
    </xf>
    <xf numFmtId="0" fontId="30" fillId="7" borderId="47" xfId="3" applyFont="1" applyFill="1" applyBorder="1" applyAlignment="1" applyProtection="1">
      <alignment horizontal="left" vertical="center" wrapText="1" indent="1"/>
      <protection hidden="1"/>
    </xf>
    <xf numFmtId="0" fontId="30" fillId="7" borderId="48" xfId="3" applyFont="1" applyFill="1" applyBorder="1" applyAlignment="1" applyProtection="1">
      <alignment horizontal="left" vertical="center" wrapText="1" indent="1"/>
      <protection hidden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5" xfId="0" applyBorder="1" applyAlignment="1" applyProtection="1">
      <alignment horizontal="center" vertical="top" wrapText="1"/>
      <protection hidden="1"/>
    </xf>
    <xf numFmtId="0" fontId="0" fillId="0" borderId="76" xfId="0" applyBorder="1" applyAlignment="1" applyProtection="1">
      <alignment horizontal="center" vertical="top" wrapText="1"/>
      <protection hidden="1"/>
    </xf>
    <xf numFmtId="0" fontId="0" fillId="0" borderId="77" xfId="0" applyBorder="1" applyAlignment="1" applyProtection="1">
      <alignment horizontal="center" vertical="top" wrapText="1"/>
      <protection hidden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1" fontId="32" fillId="4" borderId="57" xfId="3" applyNumberFormat="1" applyFont="1" applyFill="1" applyBorder="1" applyAlignment="1" applyProtection="1">
      <alignment horizontal="center" vertical="center"/>
      <protection locked="0"/>
    </xf>
    <xf numFmtId="1" fontId="32" fillId="4" borderId="58" xfId="3" applyNumberFormat="1" applyFont="1" applyFill="1" applyBorder="1" applyAlignment="1" applyProtection="1">
      <alignment horizontal="center" vertical="center"/>
      <protection locked="0"/>
    </xf>
    <xf numFmtId="0" fontId="45" fillId="0" borderId="35" xfId="3" applyFont="1" applyBorder="1" applyAlignment="1" applyProtection="1">
      <alignment horizontal="center" vertical="center"/>
      <protection hidden="1"/>
    </xf>
    <xf numFmtId="0" fontId="45" fillId="0" borderId="36" xfId="3" applyFont="1" applyBorder="1" applyAlignment="1" applyProtection="1">
      <alignment horizontal="center" vertical="center"/>
      <protection hidden="1"/>
    </xf>
    <xf numFmtId="0" fontId="42" fillId="0" borderId="38" xfId="3" applyFont="1" applyBorder="1" applyAlignment="1" applyProtection="1">
      <alignment horizontal="left"/>
      <protection hidden="1"/>
    </xf>
    <xf numFmtId="0" fontId="42" fillId="0" borderId="0" xfId="3" applyFont="1" applyAlignment="1" applyProtection="1">
      <alignment horizontal="left"/>
      <protection hidden="1"/>
    </xf>
    <xf numFmtId="0" fontId="42" fillId="0" borderId="18" xfId="3" applyFont="1" applyBorder="1" applyAlignment="1" applyProtection="1">
      <alignment horizontal="left"/>
      <protection hidden="1"/>
    </xf>
    <xf numFmtId="0" fontId="46" fillId="0" borderId="42" xfId="3" applyFont="1" applyBorder="1" applyAlignment="1" applyProtection="1">
      <alignment horizontal="center"/>
      <protection hidden="1"/>
    </xf>
    <xf numFmtId="0" fontId="46" fillId="0" borderId="43" xfId="3" applyFont="1" applyBorder="1" applyAlignment="1" applyProtection="1">
      <alignment horizontal="center"/>
      <protection hidden="1"/>
    </xf>
    <xf numFmtId="0" fontId="46" fillId="0" borderId="44" xfId="3" applyFont="1" applyBorder="1" applyAlignment="1" applyProtection="1">
      <alignment horizontal="center"/>
      <protection hidden="1"/>
    </xf>
    <xf numFmtId="0" fontId="46" fillId="0" borderId="10" xfId="3" applyFont="1" applyBorder="1" applyAlignment="1" applyProtection="1">
      <alignment horizontal="center"/>
      <protection hidden="1"/>
    </xf>
    <xf numFmtId="0" fontId="47" fillId="0" borderId="45" xfId="3" applyFont="1" applyBorder="1" applyAlignment="1" applyProtection="1">
      <alignment horizontal="center"/>
      <protection hidden="1"/>
    </xf>
    <xf numFmtId="0" fontId="47" fillId="0" borderId="46" xfId="3" applyFont="1" applyBorder="1" applyAlignment="1" applyProtection="1">
      <alignment horizontal="center"/>
      <protection hidden="1"/>
    </xf>
    <xf numFmtId="0" fontId="42" fillId="0" borderId="47" xfId="3" applyFont="1" applyBorder="1" applyAlignment="1" applyProtection="1">
      <alignment horizontal="right"/>
      <protection hidden="1"/>
    </xf>
    <xf numFmtId="0" fontId="42" fillId="0" borderId="48" xfId="3" applyFont="1" applyBorder="1" applyAlignment="1" applyProtection="1">
      <alignment horizontal="right"/>
      <protection hidden="1"/>
    </xf>
    <xf numFmtId="0" fontId="42" fillId="0" borderId="49" xfId="3" applyFont="1" applyBorder="1" applyAlignment="1" applyProtection="1">
      <alignment horizontal="right"/>
      <protection hidden="1"/>
    </xf>
    <xf numFmtId="2" fontId="5" fillId="0" borderId="20" xfId="3" applyNumberFormat="1" applyFont="1" applyBorder="1" applyAlignment="1" applyProtection="1">
      <alignment horizontal="left" indent="2"/>
      <protection hidden="1"/>
    </xf>
    <xf numFmtId="2" fontId="5" fillId="0" borderId="15" xfId="3" applyNumberFormat="1" applyFont="1" applyBorder="1" applyAlignment="1" applyProtection="1">
      <alignment horizontal="left" indent="2"/>
      <protection hidden="1"/>
    </xf>
    <xf numFmtId="49" fontId="25" fillId="0" borderId="51" xfId="3" applyNumberFormat="1" applyFont="1" applyBorder="1" applyAlignment="1" applyProtection="1">
      <alignment horizontal="center" vertical="center"/>
      <protection hidden="1"/>
    </xf>
    <xf numFmtId="49" fontId="25" fillId="0" borderId="52" xfId="3" applyNumberFormat="1" applyFont="1" applyBorder="1" applyAlignment="1" applyProtection="1">
      <alignment horizontal="center" vertical="center"/>
      <protection hidden="1"/>
    </xf>
    <xf numFmtId="0" fontId="42" fillId="0" borderId="51" xfId="3" applyFont="1" applyBorder="1" applyAlignment="1" applyProtection="1">
      <alignment horizontal="center" vertical="center"/>
      <protection hidden="1"/>
    </xf>
    <xf numFmtId="0" fontId="42" fillId="0" borderId="52" xfId="3" applyFont="1" applyBorder="1" applyAlignment="1" applyProtection="1">
      <alignment horizontal="center" vertical="center"/>
      <protection hidden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0099"/>
      <color rgb="FF4D4D4D"/>
      <color rgb="FF5F5F5F"/>
      <color rgb="FF244BE4"/>
      <color rgb="FF305544"/>
      <color rgb="FFFBD846"/>
      <color rgb="FF8AB4A0"/>
      <color rgb="FF83C44C"/>
      <color rgb="FFA0D0C2"/>
      <color rgb="FF7A45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finitysurf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121919</xdr:colOff>
      <xdr:row>0</xdr:row>
      <xdr:rowOff>81254</xdr:rowOff>
    </xdr:from>
    <xdr:to>
      <xdr:col>2</xdr:col>
      <xdr:colOff>807720</xdr:colOff>
      <xdr:row>2</xdr:row>
      <xdr:rowOff>5401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" y="81254"/>
          <a:ext cx="1950721" cy="48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finitysurf.com/collections/sup-surf/products/the-new-deal-1" TargetMode="External"/><Relationship Id="rId18" Type="http://schemas.openxmlformats.org/officeDocument/2006/relationships/hyperlink" Target="https://infinitysurf.com/collections/showroom-surfboards-in-stock/products/secret-weapon-infinflex-tech" TargetMode="External"/><Relationship Id="rId26" Type="http://schemas.openxmlformats.org/officeDocument/2006/relationships/hyperlink" Target="https://infinitysurf.com/products/rad-noserider-infinflex-tech" TargetMode="External"/><Relationship Id="rId39" Type="http://schemas.openxmlformats.org/officeDocument/2006/relationships/hyperlink" Target="https://infinitysurf.com/collections/accessories-leashes/products/coil-ankle-leash" TargetMode="External"/><Relationship Id="rId21" Type="http://schemas.openxmlformats.org/officeDocument/2006/relationships/hyperlink" Target="https://infinitysurf.com/collections/sup-race/products/the-downtown-dug-out" TargetMode="External"/><Relationship Id="rId34" Type="http://schemas.openxmlformats.org/officeDocument/2006/relationships/hyperlink" Target="https://infinitysurf.com/collections/sup-paddles/products/quick-strike-surf-paddle" TargetMode="External"/><Relationship Id="rId42" Type="http://schemas.openxmlformats.org/officeDocument/2006/relationships/hyperlink" Target="https://infinitysurf.com/collections/accessories-leashes/products/straight-ankle-leash" TargetMode="External"/><Relationship Id="rId47" Type="http://schemas.openxmlformats.org/officeDocument/2006/relationships/hyperlink" Target="https://infinitysurf.com/collections/accessories-leashes/products/straight-ankle-leash-1" TargetMode="External"/><Relationship Id="rId50" Type="http://schemas.openxmlformats.org/officeDocument/2006/relationships/hyperlink" Target="https://infinitysurf.com/collections/sup-fins/products/blackfish-sprint-rin" TargetMode="External"/><Relationship Id="rId55" Type="http://schemas.openxmlformats.org/officeDocument/2006/relationships/hyperlink" Target="https://disk.yandex.ru/i/ru8xkvKZ26wxYg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infinitysurf.com/collections/sup-performance-touring/products/all-day" TargetMode="External"/><Relationship Id="rId2" Type="http://schemas.openxmlformats.org/officeDocument/2006/relationships/hyperlink" Target="https://www.instagram.com/infinity_surf" TargetMode="External"/><Relationship Id="rId16" Type="http://schemas.openxmlformats.org/officeDocument/2006/relationships/hyperlink" Target="https://infinitysurf.com/products/speed-egg-infinflex-tech" TargetMode="External"/><Relationship Id="rId20" Type="http://schemas.openxmlformats.org/officeDocument/2006/relationships/hyperlink" Target="https://infinitysurf.com/collections/sup-race/products/blackfish-new" TargetMode="External"/><Relationship Id="rId29" Type="http://schemas.openxmlformats.org/officeDocument/2006/relationships/hyperlink" Target="https://infinitysurf.com/products/tombstone" TargetMode="External"/><Relationship Id="rId41" Type="http://schemas.openxmlformats.org/officeDocument/2006/relationships/hyperlink" Target="https://infinitysurf.com/collections/accessories-leashes/products/straight-ankle-leash" TargetMode="External"/><Relationship Id="rId54" Type="http://schemas.openxmlformats.org/officeDocument/2006/relationships/hyperlink" Target="https://disk.yandex.ru/i/NIBVe49J6fxMlg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1xgqDkP_tx8xYys3KjLNVULCLi3BqMNn/view" TargetMode="External"/><Relationship Id="rId6" Type="http://schemas.openxmlformats.org/officeDocument/2006/relationships/hyperlink" Target="https://infinity-sup.com/collections/sup-performance-touring/products/wide-aquatic" TargetMode="External"/><Relationship Id="rId11" Type="http://schemas.openxmlformats.org/officeDocument/2006/relationships/hyperlink" Target="https://infinitysurf.com/collections/sup-surf/products/round-nose-blurr" TargetMode="External"/><Relationship Id="rId24" Type="http://schemas.openxmlformats.org/officeDocument/2006/relationships/hyperlink" Target="https://infinitysurf.com/collections/showroom-surfboards-in-stock/products/cluster-infinflex-tech" TargetMode="External"/><Relationship Id="rId32" Type="http://schemas.openxmlformats.org/officeDocument/2006/relationships/hyperlink" Target="https://infinitysurf.com/collections/sup-paddles/products/flash-race-paddle" TargetMode="External"/><Relationship Id="rId37" Type="http://schemas.openxmlformats.org/officeDocument/2006/relationships/hyperlink" Target="https://infinitysurf.com/collections/sup-paddles/products/whiplash-adjustable-paddle-2-piece" TargetMode="External"/><Relationship Id="rId40" Type="http://schemas.openxmlformats.org/officeDocument/2006/relationships/hyperlink" Target="https://infinitysurf.com/collections/accessories-leashes/products/coil-ankle-leash" TargetMode="External"/><Relationship Id="rId45" Type="http://schemas.openxmlformats.org/officeDocument/2006/relationships/hyperlink" Target="https://infinitysurf.com/collections/accessories-leashes/products/straight-ankle-leash-1" TargetMode="External"/><Relationship Id="rId53" Type="http://schemas.openxmlformats.org/officeDocument/2006/relationships/hyperlink" Target="https://disk.yandex.ru/i/vXdQD70jCxbfGA" TargetMode="External"/><Relationship Id="rId58" Type="http://schemas.openxmlformats.org/officeDocument/2006/relationships/hyperlink" Target="https://www.instagram.com/infinity_sup" TargetMode="External"/><Relationship Id="rId5" Type="http://schemas.openxmlformats.org/officeDocument/2006/relationships/hyperlink" Target="https://infinity-sup.com/collections/sup-performance-touring/products/wide-aquatic" TargetMode="External"/><Relationship Id="rId15" Type="http://schemas.openxmlformats.org/officeDocument/2006/relationships/hyperlink" Target="https://infinitysurf.com/products/speed-egg-infinflex-tech" TargetMode="External"/><Relationship Id="rId23" Type="http://schemas.openxmlformats.org/officeDocument/2006/relationships/hyperlink" Target="https://infinitysurf.com/collections/showroom-surfboards-in-stock/products/cluster-infinflex-tech" TargetMode="External"/><Relationship Id="rId28" Type="http://schemas.openxmlformats.org/officeDocument/2006/relationships/hyperlink" Target="https://infinitysurf.com/products/5f" TargetMode="External"/><Relationship Id="rId36" Type="http://schemas.openxmlformats.org/officeDocument/2006/relationships/hyperlink" Target="https://infinitysurf.com/collections/sup-paddles/products/whiplash-paddle-uncut" TargetMode="External"/><Relationship Id="rId49" Type="http://schemas.openxmlformats.org/officeDocument/2006/relationships/hyperlink" Target="https://infinitysurf.com/collections/accessories-leashes/products/straight-calf-leash" TargetMode="External"/><Relationship Id="rId57" Type="http://schemas.openxmlformats.org/officeDocument/2006/relationships/hyperlink" Target="https://infinitysurf.com/" TargetMode="External"/><Relationship Id="rId61" Type="http://schemas.openxmlformats.org/officeDocument/2006/relationships/hyperlink" Target="http://3volna.ru/images-price/62d22ae7-1b6d-11ec-80c5-1831bfcdca15.jpg" TargetMode="External"/><Relationship Id="rId10" Type="http://schemas.openxmlformats.org/officeDocument/2006/relationships/hyperlink" Target="https://infinitysurf.com/collections/sup-surf/products/blurrv2-1" TargetMode="External"/><Relationship Id="rId19" Type="http://schemas.openxmlformats.org/officeDocument/2006/relationships/hyperlink" Target="https://infinitysurf.com/collections/sup-race/products/blackfish-lv" TargetMode="External"/><Relationship Id="rId31" Type="http://schemas.openxmlformats.org/officeDocument/2006/relationships/hyperlink" Target="https://infinitysurf.com/collections/sup-paddles/products/flash-race-paddle" TargetMode="External"/><Relationship Id="rId44" Type="http://schemas.openxmlformats.org/officeDocument/2006/relationships/hyperlink" Target="https://infinitysurf.com/collections/accessories-leashes/products/straight-ankle-leash-1" TargetMode="External"/><Relationship Id="rId52" Type="http://schemas.openxmlformats.org/officeDocument/2006/relationships/hyperlink" Target="https://disk.yandex.ru/i/BmN9wuGunAWjEw" TargetMode="External"/><Relationship Id="rId60" Type="http://schemas.openxmlformats.org/officeDocument/2006/relationships/hyperlink" Target="https://www.instagram.com/p/Cx2K2S5IXpb/?img_index=1" TargetMode="External"/><Relationship Id="rId4" Type="http://schemas.openxmlformats.org/officeDocument/2006/relationships/hyperlink" Target="https://infinity-sup.com/collections/sup-performance-touring/products/e-ticket-tour" TargetMode="External"/><Relationship Id="rId9" Type="http://schemas.openxmlformats.org/officeDocument/2006/relationships/hyperlink" Target="https://infinitysurf.com/collections/sup-surf/products/b-line-1" TargetMode="External"/><Relationship Id="rId14" Type="http://schemas.openxmlformats.org/officeDocument/2006/relationships/hyperlink" Target="https://infinitysurf.com/collections/sup-surf/products/the-new-deal-1" TargetMode="External"/><Relationship Id="rId22" Type="http://schemas.openxmlformats.org/officeDocument/2006/relationships/hyperlink" Target="https://infinitysurf.com/collections/sup-race/products/the-downtown" TargetMode="External"/><Relationship Id="rId27" Type="http://schemas.openxmlformats.org/officeDocument/2006/relationships/hyperlink" Target="https://infinitysurf.com/collections/showroom-surfboards-in-stock/products/hpl" TargetMode="External"/><Relationship Id="rId30" Type="http://schemas.openxmlformats.org/officeDocument/2006/relationships/hyperlink" Target="https://infinitysurf.com/collections/sup-paddles/products/flash-race-paddle" TargetMode="External"/><Relationship Id="rId35" Type="http://schemas.openxmlformats.org/officeDocument/2006/relationships/hyperlink" Target="https://infinitysurf.com/collections/sup-paddles/products/quick-strike-surf-paddle" TargetMode="External"/><Relationship Id="rId43" Type="http://schemas.openxmlformats.org/officeDocument/2006/relationships/hyperlink" Target="https://infinitysurf.com/collections/accessories-leashes/products/straight-ankle-leash-1" TargetMode="External"/><Relationship Id="rId48" Type="http://schemas.openxmlformats.org/officeDocument/2006/relationships/hyperlink" Target="https://infinitysurf.com/collections/accessories-leashes/products/straight-calf-leash" TargetMode="External"/><Relationship Id="rId56" Type="http://schemas.openxmlformats.org/officeDocument/2006/relationships/hyperlink" Target="https://disk.yandex.ru/i/5ffIW0rA5QeLJA" TargetMode="External"/><Relationship Id="rId8" Type="http://schemas.openxmlformats.org/officeDocument/2006/relationships/hyperlink" Target="https://infinitysurf.com/collections/sup-performance-touring/products/all-day" TargetMode="External"/><Relationship Id="rId51" Type="http://schemas.openxmlformats.org/officeDocument/2006/relationships/hyperlink" Target="https://disk.yandex.ru/i/Fj5m2g6tyz1prQ" TargetMode="External"/><Relationship Id="rId3" Type="http://schemas.openxmlformats.org/officeDocument/2006/relationships/hyperlink" Target="https://infinity-sup.com/collections/sup-performance-touring/products/e-ticket-tour" TargetMode="External"/><Relationship Id="rId12" Type="http://schemas.openxmlformats.org/officeDocument/2006/relationships/hyperlink" Target="https://infinitysurf.com/collections/sup-surf/products/wide-speed" TargetMode="External"/><Relationship Id="rId17" Type="http://schemas.openxmlformats.org/officeDocument/2006/relationships/hyperlink" Target="https://infinitysurf.com/collections/showroom-surfboards-in-stock/products/secret-weapon-infinflex-tech" TargetMode="External"/><Relationship Id="rId25" Type="http://schemas.openxmlformats.org/officeDocument/2006/relationships/hyperlink" Target="https://infinitysurf.com/products/rad-noserider-infinflex-tech" TargetMode="External"/><Relationship Id="rId33" Type="http://schemas.openxmlformats.org/officeDocument/2006/relationships/hyperlink" Target="https://infinitysurf.com/collections/sup-paddles/products/flash-race-paddle" TargetMode="External"/><Relationship Id="rId38" Type="http://schemas.openxmlformats.org/officeDocument/2006/relationships/hyperlink" Target="https://infinitysurf.com/collections/sup-paddles/products/whiplash-travel-paddle-3-piece" TargetMode="External"/><Relationship Id="rId46" Type="http://schemas.openxmlformats.org/officeDocument/2006/relationships/hyperlink" Target="https://infinitysurf.com/collections/accessories-leashes/products/straight-ankle-leash-1" TargetMode="External"/><Relationship Id="rId59" Type="http://schemas.openxmlformats.org/officeDocument/2006/relationships/hyperlink" Target="https://disk.yandex.ru/i/ru8xkvKZ26wxY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17"/>
  <sheetViews>
    <sheetView showGridLines="0" tabSelected="1" zoomScaleNormal="100" workbookViewId="0">
      <pane ySplit="6" topLeftCell="A7" activePane="bottomLeft" state="frozen"/>
      <selection pane="bottomLeft" activeCell="A4" sqref="A4"/>
    </sheetView>
  </sheetViews>
  <sheetFormatPr defaultColWidth="9.109375" defaultRowHeight="20.100000000000001" customHeight="1" x14ac:dyDescent="0.3"/>
  <cols>
    <col min="1" max="1" width="6" style="5" customWidth="1"/>
    <col min="2" max="2" width="12.44140625" style="26" customWidth="1"/>
    <col min="3" max="3" width="49.6640625" style="27" customWidth="1"/>
    <col min="4" max="6" width="8.6640625" style="16" customWidth="1"/>
    <col min="7" max="8" width="15.6640625" style="28" customWidth="1"/>
    <col min="9" max="9" width="8.109375" style="10" customWidth="1"/>
    <col min="10" max="10" width="14" style="29" customWidth="1"/>
    <col min="11" max="11" width="13.5546875" style="12" customWidth="1"/>
    <col min="12" max="12" width="29.6640625" style="12" customWidth="1"/>
    <col min="13" max="13" width="9.109375" style="11"/>
    <col min="14" max="53" width="9.109375" style="1"/>
    <col min="54" max="16384" width="9.109375" style="5"/>
  </cols>
  <sheetData>
    <row r="1" spans="1:53" ht="27" customHeight="1" x14ac:dyDescent="0.35">
      <c r="A1" s="1"/>
      <c r="B1" s="20"/>
      <c r="C1" s="257" t="s">
        <v>286</v>
      </c>
      <c r="D1" s="258"/>
      <c r="E1" s="258"/>
      <c r="F1" s="259" t="s">
        <v>285</v>
      </c>
      <c r="G1" s="259"/>
      <c r="H1" s="122" t="s">
        <v>59</v>
      </c>
      <c r="I1" s="1"/>
      <c r="J1" s="24"/>
      <c r="K1" s="30" t="s">
        <v>57</v>
      </c>
      <c r="L1" s="201" t="s">
        <v>58</v>
      </c>
      <c r="M1" s="241"/>
      <c r="N1" s="242"/>
      <c r="O1" s="242"/>
      <c r="P1" s="24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7.100000000000001" customHeight="1" x14ac:dyDescent="0.3">
      <c r="A2" s="1"/>
      <c r="B2" s="2"/>
      <c r="C2" s="260" t="s">
        <v>61</v>
      </c>
      <c r="D2" s="261"/>
      <c r="E2" s="261"/>
      <c r="F2" s="126"/>
      <c r="G2" s="120" t="s">
        <v>284</v>
      </c>
      <c r="H2" s="121" t="s">
        <v>60</v>
      </c>
      <c r="I2" s="1"/>
      <c r="J2" s="244" t="s">
        <v>56</v>
      </c>
      <c r="K2" s="244" t="s">
        <v>313</v>
      </c>
      <c r="L2" s="264"/>
      <c r="M2" s="242"/>
      <c r="N2" s="242"/>
      <c r="O2" s="242"/>
      <c r="P2" s="24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ht="17.100000000000001" customHeight="1" thickBot="1" x14ac:dyDescent="0.35">
      <c r="A3" s="1"/>
      <c r="B3" s="2" t="s">
        <v>53</v>
      </c>
      <c r="C3" s="262"/>
      <c r="D3" s="263"/>
      <c r="E3" s="263"/>
      <c r="F3" s="126"/>
      <c r="G3" s="120"/>
      <c r="H3" s="36"/>
      <c r="I3" s="131"/>
      <c r="J3" s="245"/>
      <c r="K3" s="245"/>
      <c r="L3" s="265"/>
      <c r="M3" s="246"/>
      <c r="N3" s="246"/>
      <c r="O3" s="246"/>
      <c r="P3" s="24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28.5" customHeight="1" thickBot="1" x14ac:dyDescent="0.35">
      <c r="A4" s="132"/>
      <c r="B4" s="119" t="s">
        <v>188</v>
      </c>
      <c r="C4" s="123" t="s">
        <v>280</v>
      </c>
      <c r="D4" s="256" t="s">
        <v>282</v>
      </c>
      <c r="E4" s="256"/>
      <c r="F4" s="124" t="s">
        <v>283</v>
      </c>
      <c r="G4" s="123" t="s">
        <v>281</v>
      </c>
      <c r="H4" s="125" t="s">
        <v>54</v>
      </c>
      <c r="J4" s="199">
        <f>K215</f>
        <v>0</v>
      </c>
      <c r="K4" s="200">
        <f>J4</f>
        <v>0</v>
      </c>
      <c r="L4" s="266"/>
      <c r="M4" s="248"/>
      <c r="N4" s="248"/>
      <c r="O4" s="248"/>
      <c r="P4" s="24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2.75" customHeight="1" thickBot="1" x14ac:dyDescent="0.35">
      <c r="A5" s="6"/>
      <c r="B5" s="7"/>
      <c r="C5" s="133"/>
      <c r="D5" s="134"/>
      <c r="E5" s="134"/>
      <c r="F5" s="134"/>
      <c r="G5" s="135"/>
      <c r="H5" s="135"/>
      <c r="I5" s="4"/>
      <c r="J5" s="8"/>
      <c r="K5" s="9"/>
      <c r="L5" s="9"/>
      <c r="M5" s="250"/>
      <c r="N5" s="250"/>
      <c r="O5" s="250"/>
      <c r="P5" s="251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24" customHeight="1" thickBot="1" x14ac:dyDescent="0.35">
      <c r="A6" s="10"/>
      <c r="B6" s="168" t="s">
        <v>49</v>
      </c>
      <c r="C6" s="169" t="s">
        <v>45</v>
      </c>
      <c r="D6" s="170" t="s">
        <v>46</v>
      </c>
      <c r="E6" s="170" t="s">
        <v>47</v>
      </c>
      <c r="F6" s="170" t="s">
        <v>48</v>
      </c>
      <c r="G6" s="171" t="s">
        <v>287</v>
      </c>
      <c r="H6" s="172" t="s">
        <v>288</v>
      </c>
      <c r="I6" s="252"/>
      <c r="J6" s="32" t="s">
        <v>50</v>
      </c>
      <c r="K6" s="37" t="s">
        <v>52</v>
      </c>
      <c r="L6" s="34" t="s">
        <v>51</v>
      </c>
      <c r="M6" s="254"/>
      <c r="N6" s="254"/>
      <c r="O6" s="254"/>
      <c r="P6" s="255"/>
    </row>
    <row r="7" spans="1:53" ht="36" customHeight="1" thickBot="1" x14ac:dyDescent="0.4">
      <c r="A7" s="10"/>
      <c r="B7" s="217" t="s">
        <v>245</v>
      </c>
      <c r="C7" s="217"/>
      <c r="D7" s="217"/>
      <c r="E7" s="217"/>
      <c r="F7" s="217"/>
      <c r="G7" s="217"/>
      <c r="H7" s="191">
        <v>-0.15</v>
      </c>
      <c r="I7" s="253"/>
      <c r="J7" s="197" t="s">
        <v>55</v>
      </c>
      <c r="K7" s="195"/>
      <c r="L7" s="202"/>
      <c r="N7" s="13"/>
    </row>
    <row r="8" spans="1:53" ht="27.9" customHeight="1" x14ac:dyDescent="0.35">
      <c r="A8" s="10"/>
      <c r="B8" s="267" t="s">
        <v>254</v>
      </c>
      <c r="C8" s="167" t="s">
        <v>89</v>
      </c>
      <c r="D8" s="178" t="s">
        <v>41</v>
      </c>
      <c r="E8" s="178" t="s">
        <v>2</v>
      </c>
      <c r="F8" s="179" t="s">
        <v>90</v>
      </c>
      <c r="G8" s="155">
        <v>398000</v>
      </c>
      <c r="H8" s="156">
        <f>G8*0.85</f>
        <v>338300</v>
      </c>
      <c r="I8" s="38"/>
      <c r="J8" s="164">
        <v>0</v>
      </c>
      <c r="K8" s="89">
        <f t="shared" ref="K8:K11" si="0">J8*H8</f>
        <v>0</v>
      </c>
      <c r="L8" s="203"/>
      <c r="N8" s="13"/>
    </row>
    <row r="9" spans="1:53" ht="45" customHeight="1" x14ac:dyDescent="0.3">
      <c r="A9" s="10"/>
      <c r="B9" s="220"/>
      <c r="C9" s="225" t="s">
        <v>269</v>
      </c>
      <c r="D9" s="138" t="s">
        <v>41</v>
      </c>
      <c r="E9" s="138" t="s">
        <v>101</v>
      </c>
      <c r="F9" s="139" t="s">
        <v>91</v>
      </c>
      <c r="G9" s="109">
        <v>398000</v>
      </c>
      <c r="H9" s="140">
        <f t="shared" ref="H9:H37" si="1">G9*0.85</f>
        <v>338300</v>
      </c>
      <c r="J9" s="164">
        <v>0</v>
      </c>
      <c r="K9" s="89">
        <f t="shared" si="0"/>
        <v>0</v>
      </c>
      <c r="L9" s="203"/>
      <c r="N9" s="13"/>
    </row>
    <row r="10" spans="1:53" ht="45" customHeight="1" x14ac:dyDescent="0.3">
      <c r="A10" s="6"/>
      <c r="B10" s="220"/>
      <c r="C10" s="225"/>
      <c r="D10" s="138" t="s">
        <v>41</v>
      </c>
      <c r="E10" s="138" t="s">
        <v>17</v>
      </c>
      <c r="F10" s="139" t="s">
        <v>92</v>
      </c>
      <c r="G10" s="109">
        <v>398000</v>
      </c>
      <c r="H10" s="140">
        <f t="shared" si="1"/>
        <v>338300</v>
      </c>
      <c r="J10" s="164">
        <v>0</v>
      </c>
      <c r="K10" s="89">
        <f t="shared" si="0"/>
        <v>0</v>
      </c>
      <c r="L10" s="204"/>
      <c r="N10" s="13"/>
    </row>
    <row r="11" spans="1:53" ht="45" customHeight="1" x14ac:dyDescent="0.3">
      <c r="A11" s="10"/>
      <c r="B11" s="220"/>
      <c r="C11" s="225"/>
      <c r="D11" s="173" t="s">
        <v>41</v>
      </c>
      <c r="E11" s="173" t="s">
        <v>102</v>
      </c>
      <c r="F11" s="174" t="s">
        <v>93</v>
      </c>
      <c r="G11" s="160">
        <v>398000</v>
      </c>
      <c r="H11" s="161">
        <f t="shared" si="1"/>
        <v>338300</v>
      </c>
      <c r="I11" s="10" t="s">
        <v>53</v>
      </c>
      <c r="J11" s="164">
        <v>0</v>
      </c>
      <c r="K11" s="89">
        <f t="shared" si="0"/>
        <v>0</v>
      </c>
      <c r="L11" s="203"/>
      <c r="N11" s="13"/>
    </row>
    <row r="12" spans="1:53" ht="8.1" customHeight="1" x14ac:dyDescent="0.3">
      <c r="A12" s="10"/>
      <c r="B12" s="186"/>
      <c r="C12" s="187"/>
      <c r="D12" s="142"/>
      <c r="E12" s="142"/>
      <c r="F12" s="143"/>
      <c r="G12" s="144">
        <v>0</v>
      </c>
      <c r="H12" s="145"/>
      <c r="J12" s="166"/>
      <c r="K12" s="90"/>
      <c r="L12" s="205"/>
      <c r="N12" s="13"/>
    </row>
    <row r="13" spans="1:53" ht="27.9" customHeight="1" x14ac:dyDescent="0.35">
      <c r="A13" s="10"/>
      <c r="B13" s="238" t="s">
        <v>252</v>
      </c>
      <c r="C13" s="127" t="s">
        <v>94</v>
      </c>
      <c r="D13" s="178" t="s">
        <v>41</v>
      </c>
      <c r="E13" s="178" t="s">
        <v>103</v>
      </c>
      <c r="F13" s="179" t="s">
        <v>95</v>
      </c>
      <c r="G13" s="155">
        <v>348000</v>
      </c>
      <c r="H13" s="156">
        <f t="shared" si="1"/>
        <v>295800</v>
      </c>
      <c r="J13" s="164"/>
      <c r="K13" s="89">
        <f>J13*H13</f>
        <v>0</v>
      </c>
      <c r="L13" s="203"/>
      <c r="N13" s="13"/>
    </row>
    <row r="14" spans="1:53" ht="34.049999999999997" customHeight="1" x14ac:dyDescent="0.3">
      <c r="A14" s="10"/>
      <c r="B14" s="238"/>
      <c r="C14" s="226" t="s">
        <v>246</v>
      </c>
      <c r="D14" s="138" t="s">
        <v>41</v>
      </c>
      <c r="E14" s="138" t="s">
        <v>8</v>
      </c>
      <c r="F14" s="139" t="s">
        <v>96</v>
      </c>
      <c r="G14" s="109">
        <v>348000</v>
      </c>
      <c r="H14" s="140">
        <f t="shared" si="1"/>
        <v>295800</v>
      </c>
      <c r="J14" s="164"/>
      <c r="K14" s="89">
        <f>J14*H14</f>
        <v>0</v>
      </c>
      <c r="L14" s="203"/>
      <c r="N14" s="13"/>
    </row>
    <row r="15" spans="1:53" ht="34.049999999999997" customHeight="1" x14ac:dyDescent="0.3">
      <c r="A15" s="10"/>
      <c r="B15" s="238"/>
      <c r="C15" s="226"/>
      <c r="D15" s="138" t="s">
        <v>41</v>
      </c>
      <c r="E15" s="138" t="s">
        <v>104</v>
      </c>
      <c r="F15" s="139" t="s">
        <v>97</v>
      </c>
      <c r="G15" s="109">
        <v>348000</v>
      </c>
      <c r="H15" s="140">
        <f t="shared" si="1"/>
        <v>295800</v>
      </c>
      <c r="J15" s="164"/>
      <c r="K15" s="89">
        <f>J15*H15</f>
        <v>0</v>
      </c>
      <c r="L15" s="204"/>
      <c r="N15" s="13"/>
    </row>
    <row r="16" spans="1:53" ht="34.049999999999997" customHeight="1" x14ac:dyDescent="0.3">
      <c r="A16" s="10"/>
      <c r="B16" s="238"/>
      <c r="C16" s="226"/>
      <c r="D16" s="138" t="s">
        <v>41</v>
      </c>
      <c r="E16" s="138" t="s">
        <v>25</v>
      </c>
      <c r="F16" s="139" t="s">
        <v>98</v>
      </c>
      <c r="G16" s="109">
        <v>348000</v>
      </c>
      <c r="H16" s="140">
        <f t="shared" si="1"/>
        <v>295800</v>
      </c>
      <c r="J16" s="164"/>
      <c r="K16" s="89">
        <f>J16*H16</f>
        <v>0</v>
      </c>
      <c r="L16" s="203"/>
      <c r="N16" s="13"/>
    </row>
    <row r="17" spans="1:14" ht="34.049999999999997" customHeight="1" x14ac:dyDescent="0.3">
      <c r="A17" s="10"/>
      <c r="B17" s="238"/>
      <c r="C17" s="226"/>
      <c r="D17" s="138" t="s">
        <v>41</v>
      </c>
      <c r="E17" s="138" t="s">
        <v>34</v>
      </c>
      <c r="F17" s="139" t="s">
        <v>99</v>
      </c>
      <c r="G17" s="109">
        <v>348000</v>
      </c>
      <c r="H17" s="140">
        <f t="shared" si="1"/>
        <v>295800</v>
      </c>
      <c r="J17" s="164"/>
      <c r="K17" s="89">
        <f>J17*H17</f>
        <v>0</v>
      </c>
      <c r="L17" s="203"/>
      <c r="N17" s="13"/>
    </row>
    <row r="18" spans="1:14" ht="8.1" customHeight="1" thickBot="1" x14ac:dyDescent="0.35">
      <c r="A18" s="10"/>
      <c r="B18" s="238"/>
      <c r="C18" s="188"/>
      <c r="D18" s="142"/>
      <c r="E18" s="142"/>
      <c r="F18" s="143"/>
      <c r="G18" s="144">
        <v>0</v>
      </c>
      <c r="H18" s="145"/>
      <c r="J18" s="166"/>
      <c r="K18" s="90"/>
      <c r="L18" s="205"/>
      <c r="N18" s="13"/>
    </row>
    <row r="19" spans="1:14" ht="24" customHeight="1" x14ac:dyDescent="0.35">
      <c r="A19" s="10"/>
      <c r="B19" s="238"/>
      <c r="C19" s="128" t="s">
        <v>100</v>
      </c>
      <c r="D19" s="138" t="s">
        <v>41</v>
      </c>
      <c r="E19" s="138" t="s">
        <v>105</v>
      </c>
      <c r="F19" s="139" t="s">
        <v>106</v>
      </c>
      <c r="G19" s="109">
        <v>328000</v>
      </c>
      <c r="H19" s="140">
        <f t="shared" si="1"/>
        <v>278800</v>
      </c>
      <c r="J19" s="164"/>
      <c r="K19" s="89">
        <f>J19*H19</f>
        <v>0</v>
      </c>
      <c r="L19" s="206"/>
      <c r="N19" s="13"/>
    </row>
    <row r="20" spans="1:14" ht="24" customHeight="1" x14ac:dyDescent="0.3">
      <c r="A20" s="10"/>
      <c r="B20" s="238"/>
      <c r="C20" s="227" t="s">
        <v>247</v>
      </c>
      <c r="D20" s="138" t="s">
        <v>41</v>
      </c>
      <c r="E20" s="138" t="s">
        <v>6</v>
      </c>
      <c r="F20" s="139" t="s">
        <v>107</v>
      </c>
      <c r="G20" s="109">
        <v>328000</v>
      </c>
      <c r="H20" s="140">
        <f t="shared" si="1"/>
        <v>278800</v>
      </c>
      <c r="J20" s="164"/>
      <c r="K20" s="89">
        <f>J20*H20</f>
        <v>0</v>
      </c>
      <c r="L20" s="203"/>
      <c r="N20" s="13"/>
    </row>
    <row r="21" spans="1:14" ht="24" customHeight="1" x14ac:dyDescent="0.3">
      <c r="A21" s="10"/>
      <c r="B21" s="238"/>
      <c r="C21" s="227"/>
      <c r="D21" s="138" t="s">
        <v>41</v>
      </c>
      <c r="E21" s="138" t="s">
        <v>104</v>
      </c>
      <c r="F21" s="139" t="s">
        <v>108</v>
      </c>
      <c r="G21" s="109">
        <v>328000</v>
      </c>
      <c r="H21" s="140">
        <f t="shared" si="1"/>
        <v>278800</v>
      </c>
      <c r="J21" s="164"/>
      <c r="K21" s="89">
        <f>J21*H21</f>
        <v>0</v>
      </c>
      <c r="L21" s="203"/>
      <c r="N21" s="13"/>
    </row>
    <row r="22" spans="1:14" ht="24" customHeight="1" x14ac:dyDescent="0.3">
      <c r="A22" s="10"/>
      <c r="B22" s="238"/>
      <c r="C22" s="227"/>
      <c r="D22" s="138" t="s">
        <v>41</v>
      </c>
      <c r="E22" s="138" t="s">
        <v>32</v>
      </c>
      <c r="F22" s="139" t="s">
        <v>109</v>
      </c>
      <c r="G22" s="109">
        <v>328000</v>
      </c>
      <c r="H22" s="140">
        <f t="shared" si="1"/>
        <v>278800</v>
      </c>
      <c r="J22" s="164"/>
      <c r="K22" s="89">
        <f>J22*H22</f>
        <v>0</v>
      </c>
      <c r="L22" s="203"/>
      <c r="N22" s="13"/>
    </row>
    <row r="23" spans="1:14" ht="24" customHeight="1" thickBot="1" x14ac:dyDescent="0.35">
      <c r="A23" s="10"/>
      <c r="B23" s="238"/>
      <c r="C23" s="227"/>
      <c r="D23" s="138" t="s">
        <v>41</v>
      </c>
      <c r="E23" s="138" t="s">
        <v>110</v>
      </c>
      <c r="F23" s="139" t="s">
        <v>111</v>
      </c>
      <c r="G23" s="109">
        <v>328000</v>
      </c>
      <c r="H23" s="140">
        <f t="shared" si="1"/>
        <v>278800</v>
      </c>
      <c r="I23" s="14"/>
      <c r="J23" s="164"/>
      <c r="K23" s="89">
        <f>J23*H23</f>
        <v>0</v>
      </c>
      <c r="L23" s="203"/>
      <c r="N23" s="13"/>
    </row>
    <row r="24" spans="1:14" ht="8.1" customHeight="1" thickBot="1" x14ac:dyDescent="0.35">
      <c r="A24" s="10"/>
      <c r="B24" s="189"/>
      <c r="C24" s="188"/>
      <c r="D24" s="142"/>
      <c r="E24" s="142"/>
      <c r="F24" s="143"/>
      <c r="G24" s="144">
        <v>0</v>
      </c>
      <c r="H24" s="145"/>
      <c r="I24" s="193"/>
      <c r="J24" s="166"/>
      <c r="K24" s="90"/>
      <c r="L24" s="205"/>
      <c r="N24" s="13"/>
    </row>
    <row r="25" spans="1:14" ht="24" customHeight="1" thickBot="1" x14ac:dyDescent="0.4">
      <c r="A25" s="10"/>
      <c r="B25" s="238" t="s">
        <v>244</v>
      </c>
      <c r="C25" s="192" t="s">
        <v>311</v>
      </c>
      <c r="D25" s="138" t="s">
        <v>43</v>
      </c>
      <c r="E25" s="138" t="s">
        <v>44</v>
      </c>
      <c r="F25" s="139" t="s">
        <v>112</v>
      </c>
      <c r="G25" s="109">
        <v>298000</v>
      </c>
      <c r="H25" s="140">
        <f t="shared" si="1"/>
        <v>253300</v>
      </c>
      <c r="I25" s="6"/>
      <c r="J25" s="164"/>
      <c r="K25" s="89">
        <f>J25*H25</f>
        <v>0</v>
      </c>
      <c r="L25" s="207"/>
      <c r="N25" s="13"/>
    </row>
    <row r="26" spans="1:14" ht="24" customHeight="1" x14ac:dyDescent="0.3">
      <c r="A26" s="10"/>
      <c r="B26" s="238"/>
      <c r="C26" s="274" t="s">
        <v>312</v>
      </c>
      <c r="D26" s="138" t="s">
        <v>43</v>
      </c>
      <c r="E26" s="138" t="s">
        <v>32</v>
      </c>
      <c r="F26" s="139" t="s">
        <v>113</v>
      </c>
      <c r="G26" s="109">
        <v>298000</v>
      </c>
      <c r="H26" s="140">
        <f t="shared" si="1"/>
        <v>253300</v>
      </c>
      <c r="J26" s="164"/>
      <c r="K26" s="89">
        <f>J26*H26</f>
        <v>0</v>
      </c>
      <c r="L26" s="204"/>
      <c r="N26" s="13"/>
    </row>
    <row r="27" spans="1:14" ht="24" customHeight="1" thickBot="1" x14ac:dyDescent="0.35">
      <c r="A27" s="10"/>
      <c r="B27" s="238"/>
      <c r="C27" s="275"/>
      <c r="D27" s="138" t="s">
        <v>41</v>
      </c>
      <c r="E27" s="138" t="s">
        <v>105</v>
      </c>
      <c r="F27" s="139" t="s">
        <v>114</v>
      </c>
      <c r="G27" s="109">
        <v>318000</v>
      </c>
      <c r="H27" s="140">
        <f t="shared" si="1"/>
        <v>270300</v>
      </c>
      <c r="J27" s="164"/>
      <c r="K27" s="89">
        <f>J27*H27</f>
        <v>0</v>
      </c>
      <c r="L27" s="204"/>
      <c r="N27" s="13"/>
    </row>
    <row r="28" spans="1:14" ht="24" customHeight="1" thickBot="1" x14ac:dyDescent="0.35">
      <c r="A28" s="10"/>
      <c r="B28" s="238"/>
      <c r="C28" s="137" t="s">
        <v>310</v>
      </c>
      <c r="D28" s="138" t="s">
        <v>41</v>
      </c>
      <c r="E28" s="138" t="s">
        <v>6</v>
      </c>
      <c r="F28" s="139" t="s">
        <v>115</v>
      </c>
      <c r="G28" s="109">
        <v>318000</v>
      </c>
      <c r="H28" s="140">
        <f t="shared" si="1"/>
        <v>270300</v>
      </c>
      <c r="J28" s="164"/>
      <c r="K28" s="89">
        <f>J28*H28</f>
        <v>0</v>
      </c>
      <c r="L28" s="203"/>
      <c r="N28" s="13"/>
    </row>
    <row r="29" spans="1:14" ht="24" customHeight="1" x14ac:dyDescent="0.3">
      <c r="A29" s="10"/>
      <c r="B29" s="238"/>
      <c r="C29" s="136"/>
      <c r="D29" s="138" t="s">
        <v>41</v>
      </c>
      <c r="E29" s="138" t="s">
        <v>104</v>
      </c>
      <c r="F29" s="139" t="s">
        <v>107</v>
      </c>
      <c r="G29" s="109">
        <v>318000</v>
      </c>
      <c r="H29" s="140">
        <f t="shared" si="1"/>
        <v>270300</v>
      </c>
      <c r="J29" s="164"/>
      <c r="K29" s="89">
        <f>J29*H29</f>
        <v>0</v>
      </c>
      <c r="L29" s="203"/>
      <c r="N29" s="13"/>
    </row>
    <row r="30" spans="1:14" ht="8.1" customHeight="1" thickBot="1" x14ac:dyDescent="0.35">
      <c r="A30" s="10"/>
      <c r="B30" s="238"/>
      <c r="C30" s="188"/>
      <c r="D30" s="142"/>
      <c r="E30" s="142"/>
      <c r="F30" s="143"/>
      <c r="G30" s="144">
        <v>0</v>
      </c>
      <c r="H30" s="145"/>
      <c r="J30" s="166"/>
      <c r="K30" s="90"/>
      <c r="L30" s="205"/>
      <c r="N30" s="13"/>
    </row>
    <row r="31" spans="1:14" ht="24" customHeight="1" x14ac:dyDescent="0.35">
      <c r="A31" s="10"/>
      <c r="B31" s="238"/>
      <c r="C31" s="127" t="s">
        <v>116</v>
      </c>
      <c r="D31" s="138" t="s">
        <v>41</v>
      </c>
      <c r="E31" s="138" t="s">
        <v>17</v>
      </c>
      <c r="F31" s="139" t="s">
        <v>118</v>
      </c>
      <c r="G31" s="109">
        <v>328000</v>
      </c>
      <c r="H31" s="140">
        <f t="shared" si="1"/>
        <v>278800</v>
      </c>
      <c r="I31" s="15"/>
      <c r="J31" s="164"/>
      <c r="K31" s="89">
        <f>J31*H31</f>
        <v>0</v>
      </c>
      <c r="L31" s="208"/>
      <c r="N31" s="13"/>
    </row>
    <row r="32" spans="1:14" ht="24" customHeight="1" x14ac:dyDescent="0.3">
      <c r="A32" s="10"/>
      <c r="B32" s="238"/>
      <c r="C32" s="226" t="s">
        <v>255</v>
      </c>
      <c r="D32" s="138" t="s">
        <v>41</v>
      </c>
      <c r="E32" s="138" t="s">
        <v>102</v>
      </c>
      <c r="F32" s="139" t="s">
        <v>119</v>
      </c>
      <c r="G32" s="109">
        <v>328000</v>
      </c>
      <c r="H32" s="140">
        <f t="shared" si="1"/>
        <v>278800</v>
      </c>
      <c r="J32" s="164"/>
      <c r="K32" s="89">
        <f>J32*H32</f>
        <v>0</v>
      </c>
      <c r="L32" s="203"/>
      <c r="N32" s="13"/>
    </row>
    <row r="33" spans="1:14" ht="24" customHeight="1" x14ac:dyDescent="0.3">
      <c r="A33" s="10"/>
      <c r="B33" s="238"/>
      <c r="C33" s="226"/>
      <c r="D33" s="138" t="s">
        <v>41</v>
      </c>
      <c r="E33" s="138" t="s">
        <v>32</v>
      </c>
      <c r="F33" s="139" t="s">
        <v>120</v>
      </c>
      <c r="G33" s="109">
        <v>328000</v>
      </c>
      <c r="H33" s="140">
        <f t="shared" si="1"/>
        <v>278800</v>
      </c>
      <c r="J33" s="164"/>
      <c r="K33" s="89">
        <f>J33*H33</f>
        <v>0</v>
      </c>
      <c r="L33" s="203"/>
      <c r="N33" s="13"/>
    </row>
    <row r="34" spans="1:14" ht="8.1" customHeight="1" thickBot="1" x14ac:dyDescent="0.35">
      <c r="A34" s="10"/>
      <c r="B34" s="238"/>
      <c r="C34" s="188"/>
      <c r="D34" s="142"/>
      <c r="E34" s="142"/>
      <c r="F34" s="143"/>
      <c r="G34" s="144">
        <v>0</v>
      </c>
      <c r="H34" s="145"/>
      <c r="J34" s="166"/>
      <c r="K34" s="90"/>
      <c r="L34" s="205"/>
      <c r="N34" s="13"/>
    </row>
    <row r="35" spans="1:14" ht="24" customHeight="1" x14ac:dyDescent="0.35">
      <c r="A35" s="10"/>
      <c r="B35" s="238"/>
      <c r="C35" s="128" t="s">
        <v>117</v>
      </c>
      <c r="D35" s="138" t="s">
        <v>41</v>
      </c>
      <c r="E35" s="138" t="s">
        <v>121</v>
      </c>
      <c r="F35" s="139" t="s">
        <v>95</v>
      </c>
      <c r="G35" s="109">
        <v>328000</v>
      </c>
      <c r="H35" s="140">
        <f t="shared" si="1"/>
        <v>278800</v>
      </c>
      <c r="J35" s="164"/>
      <c r="K35" s="89">
        <f>J35*H35</f>
        <v>0</v>
      </c>
      <c r="L35" s="203"/>
      <c r="N35" s="13"/>
    </row>
    <row r="36" spans="1:14" ht="24" customHeight="1" x14ac:dyDescent="0.3">
      <c r="A36" s="10"/>
      <c r="B36" s="238"/>
      <c r="C36" s="225" t="s">
        <v>256</v>
      </c>
      <c r="D36" s="138" t="s">
        <v>41</v>
      </c>
      <c r="E36" s="138" t="s">
        <v>102</v>
      </c>
      <c r="F36" s="139" t="s">
        <v>92</v>
      </c>
      <c r="G36" s="109">
        <v>328000</v>
      </c>
      <c r="H36" s="140">
        <f t="shared" si="1"/>
        <v>278800</v>
      </c>
      <c r="J36" s="164"/>
      <c r="K36" s="89">
        <f>J36*H36</f>
        <v>0</v>
      </c>
      <c r="L36" s="203"/>
      <c r="N36" s="13"/>
    </row>
    <row r="37" spans="1:14" ht="24" customHeight="1" thickBot="1" x14ac:dyDescent="0.35">
      <c r="A37" s="10"/>
      <c r="B37" s="238"/>
      <c r="C37" s="225"/>
      <c r="D37" s="173" t="s">
        <v>41</v>
      </c>
      <c r="E37" s="173" t="s">
        <v>32</v>
      </c>
      <c r="F37" s="174" t="s">
        <v>122</v>
      </c>
      <c r="G37" s="160">
        <v>328000</v>
      </c>
      <c r="H37" s="161">
        <f t="shared" si="1"/>
        <v>278800</v>
      </c>
      <c r="J37" s="164"/>
      <c r="K37" s="89">
        <f>J37*H37</f>
        <v>0</v>
      </c>
      <c r="L37" s="203"/>
      <c r="N37" s="13"/>
    </row>
    <row r="38" spans="1:14" ht="36" customHeight="1" thickBot="1" x14ac:dyDescent="0.4">
      <c r="A38" s="10"/>
      <c r="B38" s="217" t="s">
        <v>136</v>
      </c>
      <c r="C38" s="217"/>
      <c r="D38" s="217"/>
      <c r="E38" s="217"/>
      <c r="F38" s="217"/>
      <c r="G38" s="217"/>
      <c r="H38" s="191">
        <v>-0.15</v>
      </c>
      <c r="J38" s="198" t="s">
        <v>55</v>
      </c>
      <c r="K38" s="195"/>
      <c r="L38" s="202"/>
      <c r="N38" s="13"/>
    </row>
    <row r="39" spans="1:14" ht="27.9" customHeight="1" x14ac:dyDescent="0.35">
      <c r="A39" s="10"/>
      <c r="B39" s="238" t="s">
        <v>249</v>
      </c>
      <c r="C39" s="128" t="s">
        <v>123</v>
      </c>
      <c r="D39" s="178" t="s">
        <v>124</v>
      </c>
      <c r="E39" s="178" t="s">
        <v>34</v>
      </c>
      <c r="F39" s="179" t="s">
        <v>125</v>
      </c>
      <c r="G39" s="155">
        <v>158000</v>
      </c>
      <c r="H39" s="156">
        <f>G39*0.85</f>
        <v>134300</v>
      </c>
      <c r="I39" s="38"/>
      <c r="J39" s="164"/>
      <c r="K39" s="89">
        <f t="shared" ref="K39:K42" si="2">J39*H39</f>
        <v>0</v>
      </c>
      <c r="L39" s="203"/>
      <c r="N39" s="13"/>
    </row>
    <row r="40" spans="1:14" ht="27.9" customHeight="1" x14ac:dyDescent="0.3">
      <c r="A40" s="10"/>
      <c r="B40" s="238"/>
      <c r="C40" s="226" t="s">
        <v>232</v>
      </c>
      <c r="D40" s="138" t="s">
        <v>43</v>
      </c>
      <c r="E40" s="138" t="s">
        <v>38</v>
      </c>
      <c r="F40" s="139" t="s">
        <v>126</v>
      </c>
      <c r="G40" s="109">
        <v>158000</v>
      </c>
      <c r="H40" s="140">
        <f t="shared" ref="H40:H47" si="3">G40*0.85</f>
        <v>134300</v>
      </c>
      <c r="J40" s="164"/>
      <c r="K40" s="89">
        <f t="shared" si="2"/>
        <v>0</v>
      </c>
      <c r="L40" s="203"/>
      <c r="N40" s="13"/>
    </row>
    <row r="41" spans="1:14" ht="27.9" customHeight="1" x14ac:dyDescent="0.3">
      <c r="A41" s="10"/>
      <c r="B41" s="238"/>
      <c r="C41" s="226"/>
      <c r="D41" s="138" t="s">
        <v>41</v>
      </c>
      <c r="E41" s="138" t="s">
        <v>34</v>
      </c>
      <c r="F41" s="139" t="s">
        <v>127</v>
      </c>
      <c r="G41" s="109">
        <v>178000</v>
      </c>
      <c r="H41" s="140">
        <f t="shared" si="3"/>
        <v>151300</v>
      </c>
      <c r="J41" s="164"/>
      <c r="K41" s="89">
        <f t="shared" si="2"/>
        <v>0</v>
      </c>
      <c r="L41" s="204" t="s">
        <v>53</v>
      </c>
      <c r="N41" s="13"/>
    </row>
    <row r="42" spans="1:14" ht="27.9" customHeight="1" x14ac:dyDescent="0.3">
      <c r="A42" s="10"/>
      <c r="B42" s="238"/>
      <c r="C42" s="226"/>
      <c r="D42" s="138" t="s">
        <v>41</v>
      </c>
      <c r="E42" s="138" t="s">
        <v>36</v>
      </c>
      <c r="F42" s="139" t="s">
        <v>129</v>
      </c>
      <c r="G42" s="109">
        <v>178000</v>
      </c>
      <c r="H42" s="140">
        <f t="shared" si="3"/>
        <v>151300</v>
      </c>
      <c r="I42" s="10" t="s">
        <v>53</v>
      </c>
      <c r="J42" s="164"/>
      <c r="K42" s="89">
        <f t="shared" si="2"/>
        <v>0</v>
      </c>
      <c r="L42" s="203"/>
      <c r="N42" s="13"/>
    </row>
    <row r="43" spans="1:14" ht="8.1" customHeight="1" thickBot="1" x14ac:dyDescent="0.35">
      <c r="A43" s="10"/>
      <c r="B43" s="238"/>
      <c r="C43" s="188"/>
      <c r="D43" s="142"/>
      <c r="E43" s="142"/>
      <c r="F43" s="143"/>
      <c r="G43" s="144">
        <v>0</v>
      </c>
      <c r="H43" s="145"/>
      <c r="J43" s="166"/>
      <c r="K43" s="90"/>
      <c r="L43" s="205"/>
      <c r="N43" s="13"/>
    </row>
    <row r="44" spans="1:14" ht="27.9" customHeight="1" x14ac:dyDescent="0.35">
      <c r="A44" s="10"/>
      <c r="B44" s="238"/>
      <c r="C44" s="128" t="s">
        <v>128</v>
      </c>
      <c r="D44" s="138" t="s">
        <v>124</v>
      </c>
      <c r="E44" s="138" t="s">
        <v>34</v>
      </c>
      <c r="F44" s="139" t="s">
        <v>125</v>
      </c>
      <c r="G44" s="109">
        <v>158000</v>
      </c>
      <c r="H44" s="140">
        <f>G44*0.85</f>
        <v>134300</v>
      </c>
      <c r="I44" s="38"/>
      <c r="J44" s="164"/>
      <c r="K44" s="89">
        <f t="shared" ref="K44:K47" si="4">J44*H44</f>
        <v>0</v>
      </c>
      <c r="L44" s="203"/>
      <c r="N44" s="13"/>
    </row>
    <row r="45" spans="1:14" ht="27.9" customHeight="1" x14ac:dyDescent="0.3">
      <c r="A45" s="10"/>
      <c r="B45" s="238"/>
      <c r="C45" s="226" t="s">
        <v>232</v>
      </c>
      <c r="D45" s="138" t="s">
        <v>43</v>
      </c>
      <c r="E45" s="138" t="s">
        <v>38</v>
      </c>
      <c r="F45" s="139" t="s">
        <v>126</v>
      </c>
      <c r="G45" s="109">
        <v>158000</v>
      </c>
      <c r="H45" s="140">
        <f t="shared" si="3"/>
        <v>134300</v>
      </c>
      <c r="J45" s="164"/>
      <c r="K45" s="89">
        <f t="shared" si="4"/>
        <v>0</v>
      </c>
      <c r="L45" s="203"/>
      <c r="N45" s="13"/>
    </row>
    <row r="46" spans="1:14" ht="27.9" customHeight="1" x14ac:dyDescent="0.3">
      <c r="A46" s="10"/>
      <c r="B46" s="238"/>
      <c r="C46" s="226"/>
      <c r="D46" s="138" t="s">
        <v>41</v>
      </c>
      <c r="E46" s="138" t="s">
        <v>34</v>
      </c>
      <c r="F46" s="139" t="s">
        <v>127</v>
      </c>
      <c r="G46" s="109">
        <v>178000</v>
      </c>
      <c r="H46" s="140">
        <f t="shared" si="3"/>
        <v>151300</v>
      </c>
      <c r="J46" s="164"/>
      <c r="K46" s="89">
        <f t="shared" si="4"/>
        <v>0</v>
      </c>
      <c r="L46" s="204" t="s">
        <v>53</v>
      </c>
      <c r="N46" s="13"/>
    </row>
    <row r="47" spans="1:14" ht="27.9" customHeight="1" thickBot="1" x14ac:dyDescent="0.35">
      <c r="A47" s="10"/>
      <c r="B47" s="238"/>
      <c r="C47" s="226"/>
      <c r="D47" s="173" t="s">
        <v>41</v>
      </c>
      <c r="E47" s="173" t="s">
        <v>36</v>
      </c>
      <c r="F47" s="174" t="s">
        <v>129</v>
      </c>
      <c r="G47" s="160">
        <v>178000</v>
      </c>
      <c r="H47" s="161">
        <f t="shared" si="3"/>
        <v>151300</v>
      </c>
      <c r="I47" s="10" t="s">
        <v>53</v>
      </c>
      <c r="J47" s="164"/>
      <c r="K47" s="89">
        <f t="shared" si="4"/>
        <v>0</v>
      </c>
      <c r="L47" s="203"/>
      <c r="N47" s="13"/>
    </row>
    <row r="48" spans="1:14" ht="36" customHeight="1" thickBot="1" x14ac:dyDescent="0.4">
      <c r="A48" s="10"/>
      <c r="B48" s="217" t="s">
        <v>137</v>
      </c>
      <c r="C48" s="217"/>
      <c r="D48" s="217"/>
      <c r="E48" s="217"/>
      <c r="F48" s="217"/>
      <c r="G48" s="217"/>
      <c r="H48" s="191">
        <v>-0.15</v>
      </c>
      <c r="J48" s="198" t="s">
        <v>55</v>
      </c>
      <c r="K48" s="195"/>
      <c r="L48" s="202"/>
      <c r="N48" s="13"/>
    </row>
    <row r="49" spans="1:14" ht="27.9" customHeight="1" x14ac:dyDescent="0.35">
      <c r="A49" s="10"/>
      <c r="B49" s="238" t="s">
        <v>251</v>
      </c>
      <c r="C49" s="128" t="s">
        <v>130</v>
      </c>
      <c r="D49" s="178" t="s">
        <v>132</v>
      </c>
      <c r="E49" s="178" t="s">
        <v>35</v>
      </c>
      <c r="F49" s="179" t="s">
        <v>133</v>
      </c>
      <c r="G49" s="155">
        <v>118000</v>
      </c>
      <c r="H49" s="156">
        <f>G49*0.85</f>
        <v>100300</v>
      </c>
      <c r="I49" s="38"/>
      <c r="J49" s="164"/>
      <c r="K49" s="89">
        <f t="shared" ref="K49:K52" si="5">J49*H49</f>
        <v>0</v>
      </c>
      <c r="L49" s="203"/>
      <c r="N49" s="13"/>
    </row>
    <row r="50" spans="1:14" ht="27.9" customHeight="1" x14ac:dyDescent="0.3">
      <c r="A50" s="10"/>
      <c r="B50" s="238"/>
      <c r="C50" s="226" t="s">
        <v>236</v>
      </c>
      <c r="D50" s="138" t="s">
        <v>134</v>
      </c>
      <c r="E50" s="138" t="s">
        <v>30</v>
      </c>
      <c r="F50" s="139" t="s">
        <v>135</v>
      </c>
      <c r="G50" s="109">
        <v>118000</v>
      </c>
      <c r="H50" s="140">
        <f t="shared" ref="H50:H52" si="6">G50*0.85</f>
        <v>100300</v>
      </c>
      <c r="J50" s="164"/>
      <c r="K50" s="89">
        <f t="shared" si="5"/>
        <v>0</v>
      </c>
      <c r="L50" s="203"/>
      <c r="N50" s="13"/>
    </row>
    <row r="51" spans="1:14" ht="27.9" customHeight="1" x14ac:dyDescent="0.35">
      <c r="A51" s="117"/>
      <c r="B51" s="238"/>
      <c r="C51" s="226"/>
      <c r="D51" s="138" t="s">
        <v>43</v>
      </c>
      <c r="E51" s="138" t="s">
        <v>36</v>
      </c>
      <c r="F51" s="139" t="s">
        <v>95</v>
      </c>
      <c r="G51" s="109">
        <v>158000</v>
      </c>
      <c r="H51" s="140">
        <f t="shared" si="6"/>
        <v>134300</v>
      </c>
      <c r="J51" s="164"/>
      <c r="K51" s="89">
        <f t="shared" si="5"/>
        <v>0</v>
      </c>
      <c r="L51" s="204" t="s">
        <v>53</v>
      </c>
      <c r="N51" s="13"/>
    </row>
    <row r="52" spans="1:14" ht="27.9" customHeight="1" x14ac:dyDescent="0.3">
      <c r="A52" s="10"/>
      <c r="B52" s="238"/>
      <c r="C52" s="226"/>
      <c r="D52" s="138" t="s">
        <v>41</v>
      </c>
      <c r="E52" s="138" t="s">
        <v>36</v>
      </c>
      <c r="F52" s="139" t="s">
        <v>127</v>
      </c>
      <c r="G52" s="109">
        <v>168000</v>
      </c>
      <c r="H52" s="140">
        <f t="shared" si="6"/>
        <v>142800</v>
      </c>
      <c r="I52" s="10" t="s">
        <v>53</v>
      </c>
      <c r="J52" s="164"/>
      <c r="K52" s="89">
        <f t="shared" si="5"/>
        <v>0</v>
      </c>
      <c r="L52" s="203"/>
      <c r="N52" s="13"/>
    </row>
    <row r="53" spans="1:14" ht="8.1" customHeight="1" thickBot="1" x14ac:dyDescent="0.35">
      <c r="A53" s="10"/>
      <c r="B53" s="238"/>
      <c r="C53" s="188"/>
      <c r="D53" s="142"/>
      <c r="E53" s="142"/>
      <c r="F53" s="143"/>
      <c r="G53" s="144">
        <v>0</v>
      </c>
      <c r="H53" s="145"/>
      <c r="J53" s="166"/>
      <c r="K53" s="90"/>
      <c r="L53" s="205"/>
      <c r="N53" s="13"/>
    </row>
    <row r="54" spans="1:14" ht="27.9" customHeight="1" x14ac:dyDescent="0.35">
      <c r="A54" s="10"/>
      <c r="B54" s="238"/>
      <c r="C54" s="128" t="s">
        <v>131</v>
      </c>
      <c r="D54" s="138" t="s">
        <v>132</v>
      </c>
      <c r="E54" s="138" t="s">
        <v>35</v>
      </c>
      <c r="F54" s="139" t="s">
        <v>133</v>
      </c>
      <c r="G54" s="109">
        <v>118000</v>
      </c>
      <c r="H54" s="140">
        <f>G54*0.85</f>
        <v>100300</v>
      </c>
      <c r="I54" s="38"/>
      <c r="J54" s="164"/>
      <c r="K54" s="89">
        <f t="shared" ref="K54:K57" si="7">J54*H54</f>
        <v>0</v>
      </c>
      <c r="L54" s="203"/>
      <c r="N54" s="13"/>
    </row>
    <row r="55" spans="1:14" ht="27.9" customHeight="1" x14ac:dyDescent="0.3">
      <c r="A55" s="10"/>
      <c r="B55" s="238"/>
      <c r="C55" s="226" t="s">
        <v>248</v>
      </c>
      <c r="D55" s="138" t="s">
        <v>134</v>
      </c>
      <c r="E55" s="138" t="s">
        <v>30</v>
      </c>
      <c r="F55" s="139" t="s">
        <v>135</v>
      </c>
      <c r="G55" s="109">
        <v>118000</v>
      </c>
      <c r="H55" s="140">
        <f t="shared" ref="H55:H57" si="8">G55*0.85</f>
        <v>100300</v>
      </c>
      <c r="J55" s="164"/>
      <c r="K55" s="89">
        <f t="shared" si="7"/>
        <v>0</v>
      </c>
      <c r="L55" s="203"/>
      <c r="N55" s="13"/>
    </row>
    <row r="56" spans="1:14" ht="27.9" customHeight="1" x14ac:dyDescent="0.3">
      <c r="A56" s="10"/>
      <c r="B56" s="238"/>
      <c r="C56" s="226"/>
      <c r="D56" s="138" t="s">
        <v>43</v>
      </c>
      <c r="E56" s="138" t="s">
        <v>36</v>
      </c>
      <c r="F56" s="139" t="s">
        <v>95</v>
      </c>
      <c r="G56" s="109">
        <v>158000</v>
      </c>
      <c r="H56" s="140">
        <f t="shared" si="8"/>
        <v>134300</v>
      </c>
      <c r="J56" s="164"/>
      <c r="K56" s="89">
        <f t="shared" si="7"/>
        <v>0</v>
      </c>
      <c r="L56" s="204" t="s">
        <v>53</v>
      </c>
      <c r="N56" s="13"/>
    </row>
    <row r="57" spans="1:14" ht="27.9" customHeight="1" thickBot="1" x14ac:dyDescent="0.35">
      <c r="A57" s="10"/>
      <c r="B57" s="238"/>
      <c r="C57" s="114" t="s">
        <v>235</v>
      </c>
      <c r="D57" s="173" t="s">
        <v>41</v>
      </c>
      <c r="E57" s="173" t="s">
        <v>36</v>
      </c>
      <c r="F57" s="174" t="s">
        <v>127</v>
      </c>
      <c r="G57" s="160">
        <v>168000</v>
      </c>
      <c r="H57" s="161">
        <f t="shared" si="8"/>
        <v>142800</v>
      </c>
      <c r="I57" s="10" t="s">
        <v>53</v>
      </c>
      <c r="J57" s="164"/>
      <c r="K57" s="89">
        <f t="shared" si="7"/>
        <v>0</v>
      </c>
      <c r="L57" s="203"/>
      <c r="N57" s="13"/>
    </row>
    <row r="58" spans="1:14" ht="36" customHeight="1" thickBot="1" x14ac:dyDescent="0.4">
      <c r="A58" s="10"/>
      <c r="B58" s="217" t="s">
        <v>138</v>
      </c>
      <c r="C58" s="217"/>
      <c r="D58" s="217"/>
      <c r="E58" s="217"/>
      <c r="F58" s="217"/>
      <c r="G58" s="217"/>
      <c r="H58" s="191">
        <v>-0.15</v>
      </c>
      <c r="J58" s="198" t="s">
        <v>55</v>
      </c>
      <c r="K58" s="195"/>
      <c r="L58" s="202"/>
      <c r="N58" s="13"/>
    </row>
    <row r="59" spans="1:14" ht="27.9" customHeight="1" x14ac:dyDescent="0.35">
      <c r="A59" s="10"/>
      <c r="B59" s="238" t="s">
        <v>250</v>
      </c>
      <c r="C59" s="128" t="s">
        <v>139</v>
      </c>
      <c r="D59" s="178" t="s">
        <v>40</v>
      </c>
      <c r="E59" s="178" t="s">
        <v>35</v>
      </c>
      <c r="F59" s="179" t="s">
        <v>140</v>
      </c>
      <c r="G59" s="155">
        <v>118000</v>
      </c>
      <c r="H59" s="156">
        <f>G59*0.85</f>
        <v>100300</v>
      </c>
      <c r="I59" s="38"/>
      <c r="J59" s="164"/>
      <c r="K59" s="89">
        <f t="shared" ref="K59:K62" si="9">J59*H59</f>
        <v>0</v>
      </c>
      <c r="L59" s="203"/>
      <c r="N59" s="13"/>
    </row>
    <row r="60" spans="1:14" ht="27.9" customHeight="1" x14ac:dyDescent="0.3">
      <c r="A60" s="10"/>
      <c r="B60" s="238"/>
      <c r="C60" s="226" t="s">
        <v>233</v>
      </c>
      <c r="D60" s="138" t="s">
        <v>39</v>
      </c>
      <c r="E60" s="138" t="s">
        <v>30</v>
      </c>
      <c r="F60" s="139" t="s">
        <v>141</v>
      </c>
      <c r="G60" s="109">
        <v>118000</v>
      </c>
      <c r="H60" s="140">
        <f t="shared" ref="H60:H62" si="10">G60*0.85</f>
        <v>100300</v>
      </c>
      <c r="J60" s="164"/>
      <c r="K60" s="89">
        <f t="shared" si="9"/>
        <v>0</v>
      </c>
      <c r="L60" s="203"/>
      <c r="N60" s="13"/>
    </row>
    <row r="61" spans="1:14" ht="27.9" customHeight="1" x14ac:dyDescent="0.3">
      <c r="A61" s="10"/>
      <c r="B61" s="238"/>
      <c r="C61" s="226"/>
      <c r="D61" s="138" t="s">
        <v>142</v>
      </c>
      <c r="E61" s="138" t="s">
        <v>30</v>
      </c>
      <c r="F61" s="139" t="s">
        <v>143</v>
      </c>
      <c r="G61" s="109">
        <v>123800</v>
      </c>
      <c r="H61" s="140">
        <f t="shared" si="10"/>
        <v>105230</v>
      </c>
      <c r="J61" s="164"/>
      <c r="K61" s="89">
        <f t="shared" si="9"/>
        <v>0</v>
      </c>
      <c r="L61" s="204" t="s">
        <v>53</v>
      </c>
      <c r="N61" s="13"/>
    </row>
    <row r="62" spans="1:14" ht="27.9" customHeight="1" x14ac:dyDescent="0.3">
      <c r="A62" s="10"/>
      <c r="B62" s="238"/>
      <c r="C62" s="226"/>
      <c r="D62" s="138" t="s">
        <v>124</v>
      </c>
      <c r="E62" s="138" t="s">
        <v>33</v>
      </c>
      <c r="F62" s="139" t="s">
        <v>144</v>
      </c>
      <c r="G62" s="109">
        <v>123800</v>
      </c>
      <c r="H62" s="140">
        <f t="shared" si="10"/>
        <v>105230</v>
      </c>
      <c r="I62" s="10" t="s">
        <v>53</v>
      </c>
      <c r="J62" s="164"/>
      <c r="K62" s="89">
        <f t="shared" si="9"/>
        <v>0</v>
      </c>
      <c r="L62" s="203"/>
      <c r="N62" s="13"/>
    </row>
    <row r="63" spans="1:14" ht="8.1" customHeight="1" thickBot="1" x14ac:dyDescent="0.35">
      <c r="A63" s="10"/>
      <c r="B63" s="238"/>
      <c r="C63" s="188"/>
      <c r="D63" s="142"/>
      <c r="E63" s="142"/>
      <c r="F63" s="143"/>
      <c r="G63" s="144">
        <v>0</v>
      </c>
      <c r="H63" s="145"/>
      <c r="J63" s="166"/>
      <c r="K63" s="90"/>
      <c r="L63" s="205"/>
      <c r="N63" s="13"/>
    </row>
    <row r="64" spans="1:14" ht="27.9" customHeight="1" x14ac:dyDescent="0.35">
      <c r="A64" s="10"/>
      <c r="B64" s="238"/>
      <c r="C64" s="128" t="s">
        <v>145</v>
      </c>
      <c r="D64" s="138" t="s">
        <v>40</v>
      </c>
      <c r="E64" s="138" t="s">
        <v>35</v>
      </c>
      <c r="F64" s="139" t="s">
        <v>140</v>
      </c>
      <c r="G64" s="109">
        <v>118000</v>
      </c>
      <c r="H64" s="140">
        <f>G64*0.85</f>
        <v>100300</v>
      </c>
      <c r="I64" s="38"/>
      <c r="J64" s="164"/>
      <c r="K64" s="89">
        <f t="shared" ref="K64:K67" si="11">J64*H64</f>
        <v>0</v>
      </c>
      <c r="L64" s="203"/>
      <c r="N64" s="13"/>
    </row>
    <row r="65" spans="1:14" ht="27.9" customHeight="1" x14ac:dyDescent="0.3">
      <c r="A65" s="10"/>
      <c r="B65" s="238"/>
      <c r="C65" s="226" t="s">
        <v>233</v>
      </c>
      <c r="D65" s="138" t="s">
        <v>39</v>
      </c>
      <c r="E65" s="138" t="s">
        <v>30</v>
      </c>
      <c r="F65" s="139" t="s">
        <v>141</v>
      </c>
      <c r="G65" s="109">
        <v>118000</v>
      </c>
      <c r="H65" s="140">
        <f t="shared" ref="H65:H67" si="12">G65*0.85</f>
        <v>100300</v>
      </c>
      <c r="J65" s="164"/>
      <c r="K65" s="89">
        <f t="shared" si="11"/>
        <v>0</v>
      </c>
      <c r="L65" s="203"/>
      <c r="N65" s="13"/>
    </row>
    <row r="66" spans="1:14" ht="27.9" customHeight="1" x14ac:dyDescent="0.3">
      <c r="A66" s="10"/>
      <c r="B66" s="238"/>
      <c r="C66" s="226"/>
      <c r="D66" s="138" t="s">
        <v>142</v>
      </c>
      <c r="E66" s="138" t="s">
        <v>30</v>
      </c>
      <c r="F66" s="139" t="s">
        <v>143</v>
      </c>
      <c r="G66" s="109">
        <v>123800</v>
      </c>
      <c r="H66" s="140">
        <f t="shared" si="12"/>
        <v>105230</v>
      </c>
      <c r="J66" s="164"/>
      <c r="K66" s="89">
        <f t="shared" si="11"/>
        <v>0</v>
      </c>
      <c r="L66" s="204" t="s">
        <v>53</v>
      </c>
      <c r="N66" s="13"/>
    </row>
    <row r="67" spans="1:14" ht="27.9" customHeight="1" thickBot="1" x14ac:dyDescent="0.35">
      <c r="A67" s="10"/>
      <c r="B67" s="238"/>
      <c r="C67" s="226"/>
      <c r="D67" s="173" t="s">
        <v>124</v>
      </c>
      <c r="E67" s="173" t="s">
        <v>33</v>
      </c>
      <c r="F67" s="174" t="s">
        <v>144</v>
      </c>
      <c r="G67" s="160">
        <v>123800</v>
      </c>
      <c r="H67" s="161">
        <f t="shared" si="12"/>
        <v>105230</v>
      </c>
      <c r="I67" s="10" t="s">
        <v>53</v>
      </c>
      <c r="J67" s="164"/>
      <c r="K67" s="89">
        <f t="shared" si="11"/>
        <v>0</v>
      </c>
      <c r="L67" s="203"/>
      <c r="N67" s="13"/>
    </row>
    <row r="68" spans="1:14" ht="36" customHeight="1" thickBot="1" x14ac:dyDescent="0.4">
      <c r="A68" s="10"/>
      <c r="B68" s="217" t="s">
        <v>259</v>
      </c>
      <c r="C68" s="217"/>
      <c r="D68" s="217"/>
      <c r="E68" s="217"/>
      <c r="F68" s="217"/>
      <c r="G68" s="217"/>
      <c r="H68" s="191">
        <v>-0.15</v>
      </c>
      <c r="J68" s="198" t="s">
        <v>55</v>
      </c>
      <c r="K68" s="196"/>
      <c r="L68" s="209"/>
      <c r="N68" s="13"/>
    </row>
    <row r="69" spans="1:14" ht="24" customHeight="1" x14ac:dyDescent="0.35">
      <c r="A69" s="10"/>
      <c r="B69" s="268" t="s">
        <v>253</v>
      </c>
      <c r="C69" s="128" t="s">
        <v>146</v>
      </c>
      <c r="D69" s="178" t="s">
        <v>14</v>
      </c>
      <c r="E69" s="178" t="s">
        <v>6</v>
      </c>
      <c r="F69" s="180" t="s">
        <v>148</v>
      </c>
      <c r="G69" s="181">
        <v>228000</v>
      </c>
      <c r="H69" s="182">
        <f>G69*0.85</f>
        <v>193800</v>
      </c>
      <c r="J69" s="164"/>
      <c r="K69" s="89">
        <f t="shared" ref="K69:K74" si="13">J69*H69</f>
        <v>0</v>
      </c>
      <c r="L69" s="203"/>
      <c r="N69" s="13"/>
    </row>
    <row r="70" spans="1:14" ht="24" customHeight="1" x14ac:dyDescent="0.3">
      <c r="A70" s="10"/>
      <c r="B70" s="268"/>
      <c r="C70" s="225" t="s">
        <v>234</v>
      </c>
      <c r="D70" s="138" t="s">
        <v>23</v>
      </c>
      <c r="E70" s="138" t="s">
        <v>25</v>
      </c>
      <c r="F70" s="146" t="s">
        <v>149</v>
      </c>
      <c r="G70" s="147">
        <v>228000</v>
      </c>
      <c r="H70" s="148">
        <f t="shared" ref="H70:H74" si="14">G70*0.85</f>
        <v>193800</v>
      </c>
      <c r="J70" s="164"/>
      <c r="K70" s="89">
        <f t="shared" si="13"/>
        <v>0</v>
      </c>
      <c r="L70" s="203"/>
      <c r="N70" s="13"/>
    </row>
    <row r="71" spans="1:14" ht="24" customHeight="1" x14ac:dyDescent="0.3">
      <c r="A71" s="10"/>
      <c r="B71" s="268"/>
      <c r="C71" s="225"/>
      <c r="D71" s="138" t="s">
        <v>19</v>
      </c>
      <c r="E71" s="138" t="s">
        <v>32</v>
      </c>
      <c r="F71" s="146" t="s">
        <v>150</v>
      </c>
      <c r="G71" s="147">
        <v>228000</v>
      </c>
      <c r="H71" s="148">
        <f t="shared" si="14"/>
        <v>193800</v>
      </c>
      <c r="J71" s="164"/>
      <c r="K71" s="89">
        <f t="shared" si="13"/>
        <v>0</v>
      </c>
      <c r="L71" s="203"/>
      <c r="N71" s="13"/>
    </row>
    <row r="72" spans="1:14" ht="24" customHeight="1" x14ac:dyDescent="0.3">
      <c r="A72" s="10"/>
      <c r="B72" s="268"/>
      <c r="C72" s="225"/>
      <c r="D72" s="138" t="s">
        <v>31</v>
      </c>
      <c r="E72" s="138" t="s">
        <v>38</v>
      </c>
      <c r="F72" s="149" t="s">
        <v>151</v>
      </c>
      <c r="G72" s="147">
        <v>228000</v>
      </c>
      <c r="H72" s="148">
        <f t="shared" si="14"/>
        <v>193800</v>
      </c>
      <c r="J72" s="164"/>
      <c r="K72" s="89">
        <f t="shared" si="13"/>
        <v>0</v>
      </c>
      <c r="L72" s="203"/>
      <c r="N72" s="13"/>
    </row>
    <row r="73" spans="1:14" ht="24" customHeight="1" x14ac:dyDescent="0.3">
      <c r="A73" s="10"/>
      <c r="B73" s="268"/>
      <c r="C73" s="225"/>
      <c r="D73" s="138" t="s">
        <v>20</v>
      </c>
      <c r="E73" s="138" t="s">
        <v>36</v>
      </c>
      <c r="F73" s="146" t="s">
        <v>152</v>
      </c>
      <c r="G73" s="147">
        <v>228000</v>
      </c>
      <c r="H73" s="148">
        <f t="shared" si="14"/>
        <v>193800</v>
      </c>
      <c r="J73" s="164"/>
      <c r="K73" s="89">
        <f t="shared" si="13"/>
        <v>0</v>
      </c>
      <c r="L73" s="203"/>
      <c r="N73" s="13"/>
    </row>
    <row r="74" spans="1:14" ht="24" customHeight="1" x14ac:dyDescent="0.3">
      <c r="A74" s="10"/>
      <c r="B74" s="268"/>
      <c r="C74" s="225"/>
      <c r="D74" s="138" t="s">
        <v>21</v>
      </c>
      <c r="E74" s="138" t="s">
        <v>37</v>
      </c>
      <c r="F74" s="146" t="s">
        <v>153</v>
      </c>
      <c r="G74" s="147">
        <v>228000</v>
      </c>
      <c r="H74" s="148">
        <f t="shared" si="14"/>
        <v>193800</v>
      </c>
      <c r="J74" s="164"/>
      <c r="K74" s="89">
        <f t="shared" si="13"/>
        <v>0</v>
      </c>
      <c r="L74" s="203"/>
      <c r="N74" s="13"/>
    </row>
    <row r="75" spans="1:14" ht="8.1" customHeight="1" thickBot="1" x14ac:dyDescent="0.35">
      <c r="A75" s="10"/>
      <c r="B75" s="268"/>
      <c r="C75" s="188"/>
      <c r="D75" s="142"/>
      <c r="E75" s="142"/>
      <c r="F75" s="143"/>
      <c r="G75" s="150">
        <v>0</v>
      </c>
      <c r="H75" s="151"/>
      <c r="J75" s="166"/>
      <c r="K75" s="90"/>
      <c r="L75" s="205"/>
      <c r="N75" s="13"/>
    </row>
    <row r="76" spans="1:14" ht="24" customHeight="1" x14ac:dyDescent="0.35">
      <c r="A76" s="10"/>
      <c r="B76" s="268"/>
      <c r="C76" s="128" t="s">
        <v>147</v>
      </c>
      <c r="D76" s="138" t="s">
        <v>29</v>
      </c>
      <c r="E76" s="138" t="s">
        <v>104</v>
      </c>
      <c r="F76" s="146" t="s">
        <v>154</v>
      </c>
      <c r="G76" s="147">
        <v>228000</v>
      </c>
      <c r="H76" s="148">
        <f>G76*0.85</f>
        <v>193800</v>
      </c>
      <c r="J76" s="164"/>
      <c r="K76" s="89">
        <f t="shared" ref="K76:K80" si="15">J76*H76</f>
        <v>0</v>
      </c>
      <c r="L76" s="203"/>
      <c r="N76" s="13"/>
    </row>
    <row r="77" spans="1:14" ht="24" customHeight="1" x14ac:dyDescent="0.3">
      <c r="A77" s="10"/>
      <c r="B77" s="268"/>
      <c r="C77" s="225" t="s">
        <v>237</v>
      </c>
      <c r="D77" s="138" t="s">
        <v>15</v>
      </c>
      <c r="E77" s="138" t="s">
        <v>102</v>
      </c>
      <c r="F77" s="139" t="s">
        <v>149</v>
      </c>
      <c r="G77" s="147">
        <v>228000</v>
      </c>
      <c r="H77" s="148">
        <f t="shared" ref="H77:H84" si="16">G77*0.85</f>
        <v>193800</v>
      </c>
      <c r="J77" s="164"/>
      <c r="K77" s="89">
        <f t="shared" si="15"/>
        <v>0</v>
      </c>
      <c r="L77" s="203"/>
      <c r="N77" s="13"/>
    </row>
    <row r="78" spans="1:14" ht="24" customHeight="1" x14ac:dyDescent="0.3">
      <c r="A78" s="10"/>
      <c r="B78" s="268"/>
      <c r="C78" s="225"/>
      <c r="D78" s="138" t="s">
        <v>19</v>
      </c>
      <c r="E78" s="138" t="s">
        <v>155</v>
      </c>
      <c r="F78" s="139" t="s">
        <v>156</v>
      </c>
      <c r="G78" s="147">
        <v>228000</v>
      </c>
      <c r="H78" s="148">
        <f t="shared" si="16"/>
        <v>193800</v>
      </c>
      <c r="J78" s="164"/>
      <c r="K78" s="89">
        <f t="shared" si="15"/>
        <v>0</v>
      </c>
      <c r="L78" s="203"/>
      <c r="N78" s="13"/>
    </row>
    <row r="79" spans="1:14" ht="24" customHeight="1" x14ac:dyDescent="0.3">
      <c r="A79" s="10"/>
      <c r="B79" s="268"/>
      <c r="C79" s="225"/>
      <c r="D79" s="138" t="s">
        <v>10</v>
      </c>
      <c r="E79" s="138" t="s">
        <v>34</v>
      </c>
      <c r="F79" s="146" t="s">
        <v>157</v>
      </c>
      <c r="G79" s="147">
        <v>228000</v>
      </c>
      <c r="H79" s="148">
        <f t="shared" si="16"/>
        <v>193800</v>
      </c>
      <c r="J79" s="164"/>
      <c r="K79" s="89">
        <f t="shared" si="15"/>
        <v>0</v>
      </c>
      <c r="L79" s="203"/>
      <c r="N79" s="13"/>
    </row>
    <row r="80" spans="1:14" ht="24" customHeight="1" x14ac:dyDescent="0.3">
      <c r="A80" s="10"/>
      <c r="B80" s="268"/>
      <c r="C80" s="225"/>
      <c r="D80" s="138" t="s">
        <v>31</v>
      </c>
      <c r="E80" s="138" t="s">
        <v>158</v>
      </c>
      <c r="F80" s="139" t="s">
        <v>159</v>
      </c>
      <c r="G80" s="147">
        <v>228000</v>
      </c>
      <c r="H80" s="148">
        <f t="shared" si="16"/>
        <v>193800</v>
      </c>
      <c r="J80" s="164"/>
      <c r="K80" s="89">
        <f t="shared" si="15"/>
        <v>0</v>
      </c>
      <c r="L80" s="203"/>
      <c r="N80" s="13"/>
    </row>
    <row r="81" spans="1:14" ht="24" customHeight="1" x14ac:dyDescent="0.3">
      <c r="A81" s="10"/>
      <c r="B81" s="268"/>
      <c r="C81" s="225"/>
      <c r="D81" s="138" t="s">
        <v>31</v>
      </c>
      <c r="E81" s="138" t="s">
        <v>36</v>
      </c>
      <c r="F81" s="139" t="s">
        <v>152</v>
      </c>
      <c r="G81" s="147">
        <v>228000</v>
      </c>
      <c r="H81" s="148">
        <f t="shared" si="16"/>
        <v>193800</v>
      </c>
      <c r="J81" s="164"/>
      <c r="K81" s="89">
        <f t="shared" ref="K81:K84" si="17">J81*H81</f>
        <v>0</v>
      </c>
      <c r="L81" s="203"/>
      <c r="N81" s="13"/>
    </row>
    <row r="82" spans="1:14" ht="24" customHeight="1" x14ac:dyDescent="0.3">
      <c r="A82" s="10"/>
      <c r="B82" s="268"/>
      <c r="C82" s="225"/>
      <c r="D82" s="138" t="s">
        <v>20</v>
      </c>
      <c r="E82" s="138" t="s">
        <v>160</v>
      </c>
      <c r="F82" s="139" t="s">
        <v>161</v>
      </c>
      <c r="G82" s="147">
        <v>228000</v>
      </c>
      <c r="H82" s="148">
        <f t="shared" si="16"/>
        <v>193800</v>
      </c>
      <c r="J82" s="164"/>
      <c r="K82" s="89">
        <f t="shared" si="17"/>
        <v>0</v>
      </c>
      <c r="L82" s="203"/>
      <c r="N82" s="13"/>
    </row>
    <row r="83" spans="1:14" ht="24" customHeight="1" x14ac:dyDescent="0.3">
      <c r="A83" s="10"/>
      <c r="B83" s="268"/>
      <c r="C83" s="225"/>
      <c r="D83" s="138" t="s">
        <v>21</v>
      </c>
      <c r="E83" s="138" t="s">
        <v>162</v>
      </c>
      <c r="F83" s="146" t="s">
        <v>163</v>
      </c>
      <c r="G83" s="147">
        <v>228000</v>
      </c>
      <c r="H83" s="148">
        <f t="shared" si="16"/>
        <v>193800</v>
      </c>
      <c r="J83" s="164"/>
      <c r="K83" s="89">
        <f t="shared" si="17"/>
        <v>0</v>
      </c>
      <c r="L83" s="203"/>
      <c r="N83" s="13"/>
    </row>
    <row r="84" spans="1:14" ht="24" customHeight="1" x14ac:dyDescent="0.3">
      <c r="A84" s="10"/>
      <c r="B84" s="268"/>
      <c r="C84" s="225"/>
      <c r="D84" s="138" t="s">
        <v>22</v>
      </c>
      <c r="E84" s="138" t="s">
        <v>164</v>
      </c>
      <c r="F84" s="139" t="s">
        <v>165</v>
      </c>
      <c r="G84" s="147">
        <v>228000</v>
      </c>
      <c r="H84" s="148">
        <f t="shared" si="16"/>
        <v>193800</v>
      </c>
      <c r="J84" s="164"/>
      <c r="K84" s="89">
        <f t="shared" si="17"/>
        <v>0</v>
      </c>
      <c r="L84" s="203"/>
      <c r="N84" s="13"/>
    </row>
    <row r="85" spans="1:14" ht="8.1" customHeight="1" thickBot="1" x14ac:dyDescent="0.35">
      <c r="A85" s="10"/>
      <c r="B85" s="190"/>
      <c r="C85" s="188"/>
      <c r="D85" s="142"/>
      <c r="E85" s="142"/>
      <c r="F85" s="143"/>
      <c r="G85" s="150">
        <v>0</v>
      </c>
      <c r="H85" s="151"/>
      <c r="J85" s="166"/>
      <c r="K85" s="90"/>
      <c r="L85" s="205"/>
      <c r="N85" s="13"/>
    </row>
    <row r="86" spans="1:14" ht="24" customHeight="1" x14ac:dyDescent="0.35">
      <c r="A86" s="10"/>
      <c r="B86" s="269" t="s">
        <v>253</v>
      </c>
      <c r="C86" s="128" t="s">
        <v>166</v>
      </c>
      <c r="D86" s="138" t="s">
        <v>28</v>
      </c>
      <c r="E86" s="138" t="s">
        <v>17</v>
      </c>
      <c r="F86" s="146" t="s">
        <v>154</v>
      </c>
      <c r="G86" s="147">
        <v>228000</v>
      </c>
      <c r="H86" s="148">
        <f>G86*0.85</f>
        <v>193800</v>
      </c>
      <c r="J86" s="164"/>
      <c r="K86" s="89">
        <f t="shared" ref="K86:K93" si="18">J86*H86</f>
        <v>0</v>
      </c>
      <c r="L86" s="203"/>
      <c r="N86" s="13"/>
    </row>
    <row r="87" spans="1:14" ht="24" customHeight="1" x14ac:dyDescent="0.3">
      <c r="A87" s="10"/>
      <c r="B87" s="268"/>
      <c r="C87" s="225" t="s">
        <v>238</v>
      </c>
      <c r="D87" s="138" t="s">
        <v>14</v>
      </c>
      <c r="E87" s="138" t="s">
        <v>44</v>
      </c>
      <c r="F87" s="139" t="s">
        <v>167</v>
      </c>
      <c r="G87" s="147">
        <v>228000</v>
      </c>
      <c r="H87" s="148">
        <f t="shared" ref="H87:H93" si="19">G87*0.85</f>
        <v>193800</v>
      </c>
      <c r="J87" s="164"/>
      <c r="K87" s="89">
        <f t="shared" si="18"/>
        <v>0</v>
      </c>
      <c r="L87" s="203"/>
      <c r="N87" s="13"/>
    </row>
    <row r="88" spans="1:14" ht="24" customHeight="1" x14ac:dyDescent="0.3">
      <c r="A88" s="10"/>
      <c r="B88" s="268"/>
      <c r="C88" s="225"/>
      <c r="D88" s="138" t="s">
        <v>23</v>
      </c>
      <c r="E88" s="138" t="s">
        <v>32</v>
      </c>
      <c r="F88" s="139" t="s">
        <v>168</v>
      </c>
      <c r="G88" s="147">
        <v>228000</v>
      </c>
      <c r="H88" s="148">
        <f t="shared" si="19"/>
        <v>193800</v>
      </c>
      <c r="J88" s="164"/>
      <c r="K88" s="89">
        <f t="shared" si="18"/>
        <v>0</v>
      </c>
      <c r="L88" s="203"/>
      <c r="N88" s="13"/>
    </row>
    <row r="89" spans="1:14" ht="24" customHeight="1" x14ac:dyDescent="0.3">
      <c r="A89" s="10"/>
      <c r="B89" s="268"/>
      <c r="C89" s="225"/>
      <c r="D89" s="138" t="s">
        <v>19</v>
      </c>
      <c r="E89" s="138" t="s">
        <v>34</v>
      </c>
      <c r="F89" s="146" t="s">
        <v>169</v>
      </c>
      <c r="G89" s="147">
        <v>228000</v>
      </c>
      <c r="H89" s="148">
        <f t="shared" si="19"/>
        <v>193800</v>
      </c>
      <c r="J89" s="164"/>
      <c r="K89" s="89">
        <f t="shared" si="18"/>
        <v>0</v>
      </c>
      <c r="L89" s="203"/>
      <c r="N89" s="13"/>
    </row>
    <row r="90" spans="1:14" ht="24" customHeight="1" x14ac:dyDescent="0.3">
      <c r="A90" s="10"/>
      <c r="B90" s="268"/>
      <c r="C90" s="225"/>
      <c r="D90" s="138" t="s">
        <v>31</v>
      </c>
      <c r="E90" s="138" t="s">
        <v>38</v>
      </c>
      <c r="F90" s="139" t="s">
        <v>152</v>
      </c>
      <c r="G90" s="147">
        <v>228000</v>
      </c>
      <c r="H90" s="148">
        <f t="shared" si="19"/>
        <v>193800</v>
      </c>
      <c r="J90" s="164"/>
      <c r="K90" s="89">
        <f t="shared" si="18"/>
        <v>0</v>
      </c>
      <c r="L90" s="203"/>
      <c r="N90" s="13"/>
    </row>
    <row r="91" spans="1:14" ht="24" customHeight="1" x14ac:dyDescent="0.3">
      <c r="A91" s="10"/>
      <c r="B91" s="268"/>
      <c r="C91" s="225"/>
      <c r="D91" s="138" t="s">
        <v>31</v>
      </c>
      <c r="E91" s="138" t="s">
        <v>36</v>
      </c>
      <c r="F91" s="139" t="s">
        <v>170</v>
      </c>
      <c r="G91" s="147">
        <v>228000</v>
      </c>
      <c r="H91" s="148">
        <f t="shared" si="19"/>
        <v>193800</v>
      </c>
      <c r="J91" s="164"/>
      <c r="K91" s="89">
        <f t="shared" si="18"/>
        <v>0</v>
      </c>
      <c r="L91" s="203"/>
      <c r="N91" s="13"/>
    </row>
    <row r="92" spans="1:14" ht="24" customHeight="1" x14ac:dyDescent="0.3">
      <c r="A92" s="10"/>
      <c r="B92" s="268"/>
      <c r="C92" s="225"/>
      <c r="D92" s="138" t="s">
        <v>20</v>
      </c>
      <c r="E92" s="138" t="s">
        <v>37</v>
      </c>
      <c r="F92" s="139" t="s">
        <v>171</v>
      </c>
      <c r="G92" s="147">
        <v>228000</v>
      </c>
      <c r="H92" s="148">
        <f t="shared" si="19"/>
        <v>193800</v>
      </c>
      <c r="J92" s="164"/>
      <c r="K92" s="89">
        <f t="shared" si="18"/>
        <v>0</v>
      </c>
      <c r="L92" s="203"/>
      <c r="N92" s="13"/>
    </row>
    <row r="93" spans="1:14" ht="24" customHeight="1" x14ac:dyDescent="0.3">
      <c r="A93" s="10"/>
      <c r="B93" s="268"/>
      <c r="C93" s="225"/>
      <c r="D93" s="138" t="s">
        <v>21</v>
      </c>
      <c r="E93" s="138" t="s">
        <v>35</v>
      </c>
      <c r="F93" s="146" t="s">
        <v>165</v>
      </c>
      <c r="G93" s="147">
        <v>228000</v>
      </c>
      <c r="H93" s="148">
        <f t="shared" si="19"/>
        <v>193800</v>
      </c>
      <c r="J93" s="164"/>
      <c r="K93" s="89">
        <f t="shared" si="18"/>
        <v>0</v>
      </c>
      <c r="L93" s="203"/>
      <c r="N93" s="13"/>
    </row>
    <row r="94" spans="1:14" ht="8.1" customHeight="1" thickBot="1" x14ac:dyDescent="0.35">
      <c r="A94" s="10"/>
      <c r="B94" s="268"/>
      <c r="C94" s="188"/>
      <c r="D94" s="142"/>
      <c r="E94" s="142"/>
      <c r="F94" s="143"/>
      <c r="G94" s="150">
        <v>0</v>
      </c>
      <c r="H94" s="151"/>
      <c r="J94" s="166"/>
      <c r="K94" s="90"/>
      <c r="L94" s="205"/>
      <c r="N94" s="13"/>
    </row>
    <row r="95" spans="1:14" ht="24" customHeight="1" x14ac:dyDescent="0.35">
      <c r="A95" s="10"/>
      <c r="B95" s="268"/>
      <c r="C95" s="128" t="s">
        <v>172</v>
      </c>
      <c r="D95" s="138" t="s">
        <v>23</v>
      </c>
      <c r="E95" s="138" t="s">
        <v>34</v>
      </c>
      <c r="F95" s="146" t="s">
        <v>157</v>
      </c>
      <c r="G95" s="147">
        <v>228000</v>
      </c>
      <c r="H95" s="148">
        <f>G95*0.85</f>
        <v>193800</v>
      </c>
      <c r="J95" s="164"/>
      <c r="K95" s="89">
        <f t="shared" ref="K95:K102" si="20">J95*H95</f>
        <v>0</v>
      </c>
      <c r="L95" s="203"/>
      <c r="N95" s="13"/>
    </row>
    <row r="96" spans="1:14" ht="24" customHeight="1" x14ac:dyDescent="0.3">
      <c r="A96" s="10"/>
      <c r="B96" s="268"/>
      <c r="C96" s="225" t="s">
        <v>239</v>
      </c>
      <c r="D96" s="138" t="s">
        <v>19</v>
      </c>
      <c r="E96" s="138" t="s">
        <v>36</v>
      </c>
      <c r="F96" s="139" t="s">
        <v>152</v>
      </c>
      <c r="G96" s="147">
        <v>228000</v>
      </c>
      <c r="H96" s="148">
        <f t="shared" ref="H96:H102" si="21">G96*0.85</f>
        <v>193800</v>
      </c>
      <c r="J96" s="164"/>
      <c r="K96" s="89">
        <f t="shared" si="20"/>
        <v>0</v>
      </c>
      <c r="L96" s="203"/>
      <c r="N96" s="13"/>
    </row>
    <row r="97" spans="1:14" ht="24" customHeight="1" x14ac:dyDescent="0.3">
      <c r="A97" s="10"/>
      <c r="B97" s="268"/>
      <c r="C97" s="225"/>
      <c r="D97" s="138" t="s">
        <v>31</v>
      </c>
      <c r="E97" s="138" t="s">
        <v>35</v>
      </c>
      <c r="F97" s="139" t="s">
        <v>153</v>
      </c>
      <c r="G97" s="147">
        <v>228000</v>
      </c>
      <c r="H97" s="148">
        <f t="shared" si="21"/>
        <v>193800</v>
      </c>
      <c r="J97" s="164"/>
      <c r="K97" s="89">
        <f t="shared" si="20"/>
        <v>0</v>
      </c>
      <c r="L97" s="203"/>
      <c r="N97" s="13"/>
    </row>
    <row r="98" spans="1:14" ht="24" customHeight="1" x14ac:dyDescent="0.3">
      <c r="A98" s="10"/>
      <c r="B98" s="268"/>
      <c r="C98" s="225"/>
      <c r="D98" s="138" t="s">
        <v>26</v>
      </c>
      <c r="E98" s="138" t="s">
        <v>35</v>
      </c>
      <c r="F98" s="146" t="s">
        <v>173</v>
      </c>
      <c r="G98" s="147">
        <v>228000</v>
      </c>
      <c r="H98" s="148">
        <f t="shared" si="21"/>
        <v>193800</v>
      </c>
      <c r="J98" s="164"/>
      <c r="K98" s="89">
        <f t="shared" si="20"/>
        <v>0</v>
      </c>
      <c r="L98" s="203"/>
      <c r="N98" s="13"/>
    </row>
    <row r="99" spans="1:14" ht="24" customHeight="1" x14ac:dyDescent="0.3">
      <c r="A99" s="10"/>
      <c r="B99" s="268"/>
      <c r="C99" s="225"/>
      <c r="D99" s="138" t="s">
        <v>27</v>
      </c>
      <c r="E99" s="138" t="s">
        <v>35</v>
      </c>
      <c r="F99" s="139" t="s">
        <v>174</v>
      </c>
      <c r="G99" s="147">
        <v>228000</v>
      </c>
      <c r="H99" s="148">
        <f t="shared" si="21"/>
        <v>193800</v>
      </c>
      <c r="J99" s="164"/>
      <c r="K99" s="89">
        <f t="shared" si="20"/>
        <v>0</v>
      </c>
      <c r="L99" s="203"/>
      <c r="N99" s="13"/>
    </row>
    <row r="100" spans="1:14" ht="24" customHeight="1" x14ac:dyDescent="0.3">
      <c r="A100" s="10"/>
      <c r="B100" s="268"/>
      <c r="C100" s="225"/>
      <c r="D100" s="138" t="s">
        <v>18</v>
      </c>
      <c r="E100" s="138" t="s">
        <v>35</v>
      </c>
      <c r="F100" s="139" t="s">
        <v>175</v>
      </c>
      <c r="G100" s="147">
        <v>228000</v>
      </c>
      <c r="H100" s="148">
        <f t="shared" si="21"/>
        <v>193800</v>
      </c>
      <c r="J100" s="164"/>
      <c r="K100" s="89">
        <f t="shared" si="20"/>
        <v>0</v>
      </c>
      <c r="L100" s="203"/>
      <c r="N100" s="13"/>
    </row>
    <row r="101" spans="1:14" ht="24" customHeight="1" x14ac:dyDescent="0.3">
      <c r="A101" s="10"/>
      <c r="B101" s="268"/>
      <c r="C101" s="225"/>
      <c r="D101" s="138" t="s">
        <v>39</v>
      </c>
      <c r="E101" s="138" t="s">
        <v>30</v>
      </c>
      <c r="F101" s="139" t="s">
        <v>176</v>
      </c>
      <c r="G101" s="147">
        <v>228000</v>
      </c>
      <c r="H101" s="148">
        <f t="shared" si="21"/>
        <v>193800</v>
      </c>
      <c r="J101" s="164"/>
      <c r="K101" s="89">
        <f t="shared" si="20"/>
        <v>0</v>
      </c>
      <c r="L101" s="203"/>
      <c r="N101" s="13"/>
    </row>
    <row r="102" spans="1:14" ht="24" customHeight="1" x14ac:dyDescent="0.3">
      <c r="A102" s="10"/>
      <c r="B102" s="268"/>
      <c r="C102" s="225"/>
      <c r="D102" s="138" t="s">
        <v>42</v>
      </c>
      <c r="E102" s="138" t="s">
        <v>33</v>
      </c>
      <c r="F102" s="146" t="s">
        <v>177</v>
      </c>
      <c r="G102" s="147">
        <v>228000</v>
      </c>
      <c r="H102" s="148">
        <f t="shared" si="21"/>
        <v>193800</v>
      </c>
      <c r="J102" s="164"/>
      <c r="K102" s="89">
        <f t="shared" si="20"/>
        <v>0</v>
      </c>
      <c r="L102" s="203"/>
      <c r="N102" s="13"/>
    </row>
    <row r="103" spans="1:14" ht="8.1" customHeight="1" thickBot="1" x14ac:dyDescent="0.35">
      <c r="A103" s="10"/>
      <c r="B103" s="190"/>
      <c r="C103" s="188"/>
      <c r="D103" s="142"/>
      <c r="E103" s="142"/>
      <c r="F103" s="143"/>
      <c r="G103" s="150">
        <v>0</v>
      </c>
      <c r="H103" s="151"/>
      <c r="J103" s="166"/>
      <c r="K103" s="90"/>
      <c r="L103" s="205"/>
      <c r="N103" s="13"/>
    </row>
    <row r="104" spans="1:14" ht="24" customHeight="1" x14ac:dyDescent="0.35">
      <c r="A104" s="10"/>
      <c r="B104" s="269" t="s">
        <v>253</v>
      </c>
      <c r="C104" s="128" t="s">
        <v>178</v>
      </c>
      <c r="D104" s="138" t="s">
        <v>10</v>
      </c>
      <c r="E104" s="138" t="s">
        <v>34</v>
      </c>
      <c r="F104" s="146" t="s">
        <v>151</v>
      </c>
      <c r="G104" s="147">
        <v>228000</v>
      </c>
      <c r="H104" s="148">
        <f>G104*0.85</f>
        <v>193800</v>
      </c>
      <c r="J104" s="164"/>
      <c r="K104" s="89">
        <f t="shared" ref="K104:K112" si="22">J104*H104</f>
        <v>0</v>
      </c>
      <c r="L104" s="203"/>
      <c r="N104" s="13"/>
    </row>
    <row r="105" spans="1:14" ht="24" customHeight="1" x14ac:dyDescent="0.3">
      <c r="A105" s="10"/>
      <c r="B105" s="268"/>
      <c r="C105" s="225" t="s">
        <v>240</v>
      </c>
      <c r="D105" s="138" t="s">
        <v>26</v>
      </c>
      <c r="E105" s="138" t="s">
        <v>38</v>
      </c>
      <c r="F105" s="139" t="s">
        <v>179</v>
      </c>
      <c r="G105" s="147">
        <v>228000</v>
      </c>
      <c r="H105" s="148">
        <f t="shared" ref="H105:H112" si="23">G105*0.85</f>
        <v>193800</v>
      </c>
      <c r="J105" s="164"/>
      <c r="K105" s="89">
        <f t="shared" si="22"/>
        <v>0</v>
      </c>
      <c r="L105" s="203"/>
      <c r="N105" s="13"/>
    </row>
    <row r="106" spans="1:14" ht="24" customHeight="1" x14ac:dyDescent="0.3">
      <c r="A106" s="10"/>
      <c r="B106" s="268"/>
      <c r="C106" s="225"/>
      <c r="D106" s="138" t="s">
        <v>27</v>
      </c>
      <c r="E106" s="138" t="s">
        <v>25</v>
      </c>
      <c r="F106" s="139" t="s">
        <v>180</v>
      </c>
      <c r="G106" s="147">
        <v>228000</v>
      </c>
      <c r="H106" s="148">
        <f t="shared" si="23"/>
        <v>193800</v>
      </c>
      <c r="J106" s="164"/>
      <c r="K106" s="89">
        <f t="shared" si="22"/>
        <v>0</v>
      </c>
      <c r="L106" s="203"/>
      <c r="N106" s="13"/>
    </row>
    <row r="107" spans="1:14" ht="24" customHeight="1" x14ac:dyDescent="0.3">
      <c r="A107" s="10"/>
      <c r="B107" s="268"/>
      <c r="C107" s="225"/>
      <c r="D107" s="138" t="s">
        <v>27</v>
      </c>
      <c r="E107" s="138" t="s">
        <v>34</v>
      </c>
      <c r="F107" s="146" t="s">
        <v>181</v>
      </c>
      <c r="G107" s="147">
        <v>228000</v>
      </c>
      <c r="H107" s="148">
        <f t="shared" si="23"/>
        <v>193800</v>
      </c>
      <c r="J107" s="164"/>
      <c r="K107" s="89">
        <f t="shared" si="22"/>
        <v>0</v>
      </c>
      <c r="L107" s="203"/>
      <c r="N107" s="13"/>
    </row>
    <row r="108" spans="1:14" ht="24" customHeight="1" x14ac:dyDescent="0.3">
      <c r="A108" s="10"/>
      <c r="B108" s="268"/>
      <c r="C108" s="225"/>
      <c r="D108" s="138" t="s">
        <v>27</v>
      </c>
      <c r="E108" s="138" t="s">
        <v>37</v>
      </c>
      <c r="F108" s="139" t="s">
        <v>170</v>
      </c>
      <c r="G108" s="147">
        <v>228000</v>
      </c>
      <c r="H108" s="148">
        <f t="shared" si="23"/>
        <v>193800</v>
      </c>
      <c r="J108" s="164"/>
      <c r="K108" s="89">
        <f t="shared" si="22"/>
        <v>0</v>
      </c>
      <c r="L108" s="203"/>
      <c r="N108" s="13"/>
    </row>
    <row r="109" spans="1:14" ht="24" customHeight="1" x14ac:dyDescent="0.3">
      <c r="A109" s="10"/>
      <c r="B109" s="268"/>
      <c r="C109" s="225"/>
      <c r="D109" s="138" t="s">
        <v>16</v>
      </c>
      <c r="E109" s="138" t="s">
        <v>37</v>
      </c>
      <c r="F109" s="139" t="s">
        <v>182</v>
      </c>
      <c r="G109" s="147">
        <v>228000</v>
      </c>
      <c r="H109" s="148">
        <f t="shared" si="23"/>
        <v>193800</v>
      </c>
      <c r="J109" s="164"/>
      <c r="K109" s="89">
        <f t="shared" si="22"/>
        <v>0</v>
      </c>
      <c r="L109" s="203"/>
      <c r="N109" s="13"/>
    </row>
    <row r="110" spans="1:14" ht="24" customHeight="1" x14ac:dyDescent="0.3">
      <c r="A110" s="10"/>
      <c r="B110" s="268"/>
      <c r="C110" s="225"/>
      <c r="D110" s="138" t="s">
        <v>18</v>
      </c>
      <c r="E110" s="138" t="s">
        <v>32</v>
      </c>
      <c r="F110" s="139" t="s">
        <v>183</v>
      </c>
      <c r="G110" s="147">
        <v>228000</v>
      </c>
      <c r="H110" s="148">
        <f t="shared" si="23"/>
        <v>193800</v>
      </c>
      <c r="J110" s="164"/>
      <c r="K110" s="89">
        <f t="shared" ref="K110" si="24">J110*H110</f>
        <v>0</v>
      </c>
      <c r="L110" s="203"/>
      <c r="N110" s="13"/>
    </row>
    <row r="111" spans="1:14" ht="24" customHeight="1" x14ac:dyDescent="0.3">
      <c r="A111" s="10"/>
      <c r="B111" s="268"/>
      <c r="C111" s="225"/>
      <c r="D111" s="138" t="s">
        <v>18</v>
      </c>
      <c r="E111" s="138" t="s">
        <v>38</v>
      </c>
      <c r="F111" s="139" t="s">
        <v>184</v>
      </c>
      <c r="G111" s="147">
        <v>228000</v>
      </c>
      <c r="H111" s="148">
        <f t="shared" si="23"/>
        <v>193800</v>
      </c>
      <c r="J111" s="164"/>
      <c r="K111" s="89">
        <f t="shared" si="22"/>
        <v>0</v>
      </c>
      <c r="L111" s="203"/>
      <c r="N111" s="13"/>
    </row>
    <row r="112" spans="1:14" ht="24" customHeight="1" x14ac:dyDescent="0.3">
      <c r="A112" s="10"/>
      <c r="B112" s="268"/>
      <c r="C112" s="225"/>
      <c r="D112" s="138" t="s">
        <v>18</v>
      </c>
      <c r="E112" s="138" t="s">
        <v>37</v>
      </c>
      <c r="F112" s="146" t="s">
        <v>185</v>
      </c>
      <c r="G112" s="147">
        <v>228000</v>
      </c>
      <c r="H112" s="148">
        <f t="shared" si="23"/>
        <v>193800</v>
      </c>
      <c r="J112" s="164"/>
      <c r="K112" s="89">
        <f t="shared" si="22"/>
        <v>0</v>
      </c>
      <c r="L112" s="203"/>
      <c r="N112" s="13"/>
    </row>
    <row r="113" spans="1:14" ht="8.1" customHeight="1" thickBot="1" x14ac:dyDescent="0.35">
      <c r="A113" s="10"/>
      <c r="B113" s="268"/>
      <c r="C113" s="188"/>
      <c r="D113" s="142"/>
      <c r="E113" s="142"/>
      <c r="F113" s="143"/>
      <c r="G113" s="150">
        <v>0</v>
      </c>
      <c r="H113" s="151"/>
      <c r="J113" s="166"/>
      <c r="K113" s="90"/>
      <c r="L113" s="205"/>
      <c r="N113" s="13"/>
    </row>
    <row r="114" spans="1:14" ht="24" customHeight="1" x14ac:dyDescent="0.35">
      <c r="A114" s="10"/>
      <c r="B114" s="268"/>
      <c r="C114" s="128" t="s">
        <v>186</v>
      </c>
      <c r="D114" s="138" t="s">
        <v>10</v>
      </c>
      <c r="E114" s="138" t="s">
        <v>34</v>
      </c>
      <c r="F114" s="146" t="s">
        <v>151</v>
      </c>
      <c r="G114" s="147">
        <v>228000</v>
      </c>
      <c r="H114" s="148">
        <f>G114*0.85</f>
        <v>193800</v>
      </c>
      <c r="J114" s="164"/>
      <c r="K114" s="89">
        <f t="shared" ref="K114:K122" si="25">J114*H114</f>
        <v>0</v>
      </c>
      <c r="L114" s="203"/>
      <c r="N114" s="13"/>
    </row>
    <row r="115" spans="1:14" ht="24" customHeight="1" x14ac:dyDescent="0.3">
      <c r="A115" s="129"/>
      <c r="B115" s="268"/>
      <c r="C115" s="225" t="s">
        <v>240</v>
      </c>
      <c r="D115" s="138" t="s">
        <v>26</v>
      </c>
      <c r="E115" s="138" t="s">
        <v>38</v>
      </c>
      <c r="F115" s="139" t="s">
        <v>179</v>
      </c>
      <c r="G115" s="147">
        <v>228000</v>
      </c>
      <c r="H115" s="148">
        <f t="shared" ref="H115:H122" si="26">G115*0.85</f>
        <v>193800</v>
      </c>
      <c r="J115" s="164"/>
      <c r="K115" s="89">
        <f t="shared" si="25"/>
        <v>0</v>
      </c>
      <c r="L115" s="203"/>
      <c r="N115" s="13"/>
    </row>
    <row r="116" spans="1:14" ht="24" customHeight="1" x14ac:dyDescent="0.3">
      <c r="A116" s="10"/>
      <c r="B116" s="268"/>
      <c r="C116" s="225"/>
      <c r="D116" s="138" t="s">
        <v>27</v>
      </c>
      <c r="E116" s="138" t="s">
        <v>25</v>
      </c>
      <c r="F116" s="139" t="s">
        <v>180</v>
      </c>
      <c r="G116" s="147">
        <v>228000</v>
      </c>
      <c r="H116" s="148">
        <f t="shared" si="26"/>
        <v>193800</v>
      </c>
      <c r="J116" s="164"/>
      <c r="K116" s="89">
        <f t="shared" si="25"/>
        <v>0</v>
      </c>
      <c r="L116" s="203"/>
      <c r="N116" s="13"/>
    </row>
    <row r="117" spans="1:14" ht="24" customHeight="1" x14ac:dyDescent="0.3">
      <c r="A117" s="10"/>
      <c r="B117" s="268"/>
      <c r="C117" s="225"/>
      <c r="D117" s="138" t="s">
        <v>27</v>
      </c>
      <c r="E117" s="138" t="s">
        <v>34</v>
      </c>
      <c r="F117" s="146" t="s">
        <v>181</v>
      </c>
      <c r="G117" s="147">
        <v>228000</v>
      </c>
      <c r="H117" s="148">
        <f t="shared" si="26"/>
        <v>193800</v>
      </c>
      <c r="J117" s="164"/>
      <c r="K117" s="89">
        <f t="shared" si="25"/>
        <v>0</v>
      </c>
      <c r="L117" s="203"/>
      <c r="N117" s="13"/>
    </row>
    <row r="118" spans="1:14" ht="24" customHeight="1" x14ac:dyDescent="0.3">
      <c r="A118" s="10"/>
      <c r="B118" s="268"/>
      <c r="C118" s="225"/>
      <c r="D118" s="138" t="s">
        <v>27</v>
      </c>
      <c r="E118" s="138" t="s">
        <v>37</v>
      </c>
      <c r="F118" s="139" t="s">
        <v>170</v>
      </c>
      <c r="G118" s="147">
        <v>228000</v>
      </c>
      <c r="H118" s="148">
        <f t="shared" si="26"/>
        <v>193800</v>
      </c>
      <c r="J118" s="164"/>
      <c r="K118" s="89">
        <f t="shared" si="25"/>
        <v>0</v>
      </c>
      <c r="L118" s="203"/>
      <c r="N118" s="13"/>
    </row>
    <row r="119" spans="1:14" ht="24" customHeight="1" x14ac:dyDescent="0.3">
      <c r="A119" s="10"/>
      <c r="B119" s="268"/>
      <c r="C119" s="225"/>
      <c r="D119" s="138" t="s">
        <v>16</v>
      </c>
      <c r="E119" s="138" t="s">
        <v>37</v>
      </c>
      <c r="F119" s="139" t="s">
        <v>182</v>
      </c>
      <c r="G119" s="147">
        <v>228000</v>
      </c>
      <c r="H119" s="148">
        <f t="shared" si="26"/>
        <v>193800</v>
      </c>
      <c r="J119" s="164"/>
      <c r="K119" s="89">
        <f t="shared" si="25"/>
        <v>0</v>
      </c>
      <c r="L119" s="203"/>
      <c r="N119" s="13"/>
    </row>
    <row r="120" spans="1:14" ht="24" customHeight="1" x14ac:dyDescent="0.3">
      <c r="A120" s="10"/>
      <c r="B120" s="268"/>
      <c r="C120" s="225"/>
      <c r="D120" s="138" t="s">
        <v>18</v>
      </c>
      <c r="E120" s="138" t="s">
        <v>32</v>
      </c>
      <c r="F120" s="139" t="s">
        <v>183</v>
      </c>
      <c r="G120" s="147">
        <v>228000</v>
      </c>
      <c r="H120" s="148">
        <f t="shared" si="26"/>
        <v>193800</v>
      </c>
      <c r="J120" s="164"/>
      <c r="K120" s="89">
        <f t="shared" si="25"/>
        <v>0</v>
      </c>
      <c r="L120" s="203"/>
      <c r="N120" s="13"/>
    </row>
    <row r="121" spans="1:14" ht="24" customHeight="1" x14ac:dyDescent="0.3">
      <c r="A121" s="10"/>
      <c r="B121" s="268"/>
      <c r="C121" s="225"/>
      <c r="D121" s="138" t="s">
        <v>18</v>
      </c>
      <c r="E121" s="138" t="s">
        <v>38</v>
      </c>
      <c r="F121" s="139" t="s">
        <v>184</v>
      </c>
      <c r="G121" s="147">
        <v>228000</v>
      </c>
      <c r="H121" s="148">
        <f t="shared" si="26"/>
        <v>193800</v>
      </c>
      <c r="J121" s="164"/>
      <c r="K121" s="89">
        <f t="shared" si="25"/>
        <v>0</v>
      </c>
      <c r="L121" s="203"/>
      <c r="N121" s="13"/>
    </row>
    <row r="122" spans="1:14" ht="24" customHeight="1" x14ac:dyDescent="0.3">
      <c r="A122" s="10"/>
      <c r="B122" s="268"/>
      <c r="C122" s="225"/>
      <c r="D122" s="138" t="s">
        <v>18</v>
      </c>
      <c r="E122" s="138" t="s">
        <v>37</v>
      </c>
      <c r="F122" s="146" t="s">
        <v>185</v>
      </c>
      <c r="G122" s="147">
        <v>228000</v>
      </c>
      <c r="H122" s="148">
        <f t="shared" si="26"/>
        <v>193800</v>
      </c>
      <c r="J122" s="164"/>
      <c r="K122" s="89">
        <f t="shared" si="25"/>
        <v>0</v>
      </c>
      <c r="L122" s="203"/>
      <c r="N122" s="13"/>
    </row>
    <row r="123" spans="1:14" ht="8.1" customHeight="1" thickBot="1" x14ac:dyDescent="0.35">
      <c r="A123" s="10"/>
      <c r="B123" s="268"/>
      <c r="C123" s="188"/>
      <c r="D123" s="142"/>
      <c r="E123" s="142"/>
      <c r="F123" s="143"/>
      <c r="G123" s="150">
        <v>0</v>
      </c>
      <c r="H123" s="151"/>
      <c r="J123" s="166"/>
      <c r="K123" s="90"/>
      <c r="L123" s="205"/>
      <c r="N123" s="13"/>
    </row>
    <row r="124" spans="1:14" ht="24" customHeight="1" x14ac:dyDescent="0.35">
      <c r="A124" s="10"/>
      <c r="B124" s="268"/>
      <c r="C124" s="127" t="s">
        <v>187</v>
      </c>
      <c r="D124" s="138" t="s">
        <v>13</v>
      </c>
      <c r="E124" s="138" t="s">
        <v>34</v>
      </c>
      <c r="F124" s="146" t="s">
        <v>157</v>
      </c>
      <c r="G124" s="147">
        <v>228000</v>
      </c>
      <c r="H124" s="148">
        <f>G124*0.85</f>
        <v>193800</v>
      </c>
      <c r="J124" s="164"/>
      <c r="K124" s="89">
        <f t="shared" ref="K124:K126" si="27">J124*H124</f>
        <v>0</v>
      </c>
      <c r="L124" s="203"/>
      <c r="N124" s="13"/>
    </row>
    <row r="125" spans="1:14" ht="24" customHeight="1" x14ac:dyDescent="0.3">
      <c r="A125" s="10"/>
      <c r="B125" s="268"/>
      <c r="C125" s="225" t="s">
        <v>241</v>
      </c>
      <c r="D125" s="138" t="s">
        <v>9</v>
      </c>
      <c r="E125" s="138" t="s">
        <v>38</v>
      </c>
      <c r="F125" s="139" t="s">
        <v>152</v>
      </c>
      <c r="G125" s="147">
        <v>228000</v>
      </c>
      <c r="H125" s="148">
        <f t="shared" ref="H125:H126" si="28">G125*0.85</f>
        <v>193800</v>
      </c>
      <c r="J125" s="164"/>
      <c r="K125" s="89">
        <f t="shared" si="27"/>
        <v>0</v>
      </c>
      <c r="L125" s="203"/>
      <c r="N125" s="13"/>
    </row>
    <row r="126" spans="1:14" ht="24" customHeight="1" thickBot="1" x14ac:dyDescent="0.35">
      <c r="A126" s="10"/>
      <c r="B126" s="268"/>
      <c r="C126" s="225"/>
      <c r="D126" s="173" t="s">
        <v>24</v>
      </c>
      <c r="E126" s="173" t="s">
        <v>36</v>
      </c>
      <c r="F126" s="174" t="s">
        <v>170</v>
      </c>
      <c r="G126" s="175">
        <v>228000</v>
      </c>
      <c r="H126" s="176">
        <f t="shared" si="28"/>
        <v>193800</v>
      </c>
      <c r="J126" s="164"/>
      <c r="K126" s="89">
        <f t="shared" si="27"/>
        <v>0</v>
      </c>
      <c r="L126" s="203"/>
      <c r="N126" s="13"/>
    </row>
    <row r="127" spans="1:14" ht="36" customHeight="1" thickBot="1" x14ac:dyDescent="0.4">
      <c r="A127" s="10"/>
      <c r="B127" s="217" t="s">
        <v>289</v>
      </c>
      <c r="C127" s="217"/>
      <c r="D127" s="217"/>
      <c r="E127" s="217"/>
      <c r="F127" s="217"/>
      <c r="G127" s="217"/>
      <c r="H127" s="191">
        <v>-0.15</v>
      </c>
      <c r="J127" s="198" t="s">
        <v>55</v>
      </c>
      <c r="K127" s="196"/>
      <c r="L127" s="209"/>
      <c r="N127" s="13"/>
    </row>
    <row r="128" spans="1:14" ht="24" customHeight="1" x14ac:dyDescent="0.35">
      <c r="A128" s="10"/>
      <c r="B128" s="268" t="s">
        <v>257</v>
      </c>
      <c r="C128" s="128" t="s">
        <v>192</v>
      </c>
      <c r="D128" s="178" t="s">
        <v>11</v>
      </c>
      <c r="E128" s="178" t="s">
        <v>2</v>
      </c>
      <c r="F128" s="180" t="s">
        <v>189</v>
      </c>
      <c r="G128" s="181">
        <v>128000</v>
      </c>
      <c r="H128" s="182">
        <f>G128*0.85</f>
        <v>108800</v>
      </c>
      <c r="J128" s="164"/>
      <c r="K128" s="89">
        <f t="shared" ref="K128:K132" si="29">J128*H128</f>
        <v>0</v>
      </c>
      <c r="L128" s="203"/>
      <c r="N128" s="13"/>
    </row>
    <row r="129" spans="1:14" ht="24" customHeight="1" x14ac:dyDescent="0.3">
      <c r="A129" s="10"/>
      <c r="B129" s="268"/>
      <c r="C129" s="225" t="s">
        <v>265</v>
      </c>
      <c r="D129" s="138" t="s">
        <v>7</v>
      </c>
      <c r="E129" s="138" t="s">
        <v>105</v>
      </c>
      <c r="F129" s="146" t="s">
        <v>301</v>
      </c>
      <c r="G129" s="147">
        <v>108000</v>
      </c>
      <c r="H129" s="148">
        <f t="shared" ref="H129:H132" si="30">G129*0.85</f>
        <v>91800</v>
      </c>
      <c r="J129" s="164"/>
      <c r="K129" s="89">
        <f t="shared" si="29"/>
        <v>0</v>
      </c>
      <c r="L129" s="203"/>
      <c r="N129" s="13"/>
    </row>
    <row r="130" spans="1:14" ht="24" customHeight="1" x14ac:dyDescent="0.3">
      <c r="A130" s="10"/>
      <c r="B130" s="268"/>
      <c r="C130" s="225"/>
      <c r="D130" s="138" t="s">
        <v>13</v>
      </c>
      <c r="E130" s="138" t="s">
        <v>8</v>
      </c>
      <c r="F130" s="146" t="s">
        <v>302</v>
      </c>
      <c r="G130" s="147">
        <v>108000</v>
      </c>
      <c r="H130" s="148">
        <f t="shared" si="30"/>
        <v>91800</v>
      </c>
      <c r="J130" s="164"/>
      <c r="K130" s="89">
        <f t="shared" si="29"/>
        <v>0</v>
      </c>
      <c r="L130" s="203"/>
      <c r="N130" s="13"/>
    </row>
    <row r="131" spans="1:14" ht="24" customHeight="1" x14ac:dyDescent="0.3">
      <c r="A131" s="10"/>
      <c r="B131" s="268"/>
      <c r="C131" s="225"/>
      <c r="D131" s="138" t="s">
        <v>9</v>
      </c>
      <c r="E131" s="138" t="s">
        <v>8</v>
      </c>
      <c r="F131" s="149" t="s">
        <v>191</v>
      </c>
      <c r="G131" s="147">
        <v>108000</v>
      </c>
      <c r="H131" s="148">
        <f t="shared" si="30"/>
        <v>91800</v>
      </c>
      <c r="J131" s="164"/>
      <c r="K131" s="89">
        <f t="shared" si="29"/>
        <v>0</v>
      </c>
      <c r="L131" s="203"/>
      <c r="N131" s="13"/>
    </row>
    <row r="132" spans="1:14" ht="24" customHeight="1" x14ac:dyDescent="0.3">
      <c r="A132" s="10"/>
      <c r="B132" s="268"/>
      <c r="C132" s="225"/>
      <c r="D132" s="138" t="s">
        <v>24</v>
      </c>
      <c r="E132" s="138" t="s">
        <v>101</v>
      </c>
      <c r="F132" s="146" t="s">
        <v>303</v>
      </c>
      <c r="G132" s="147">
        <v>108000</v>
      </c>
      <c r="H132" s="148">
        <f t="shared" si="30"/>
        <v>91800</v>
      </c>
      <c r="J132" s="164"/>
      <c r="K132" s="89">
        <f t="shared" si="29"/>
        <v>0</v>
      </c>
      <c r="L132" s="203"/>
      <c r="N132" s="13"/>
    </row>
    <row r="133" spans="1:14" ht="8.1" customHeight="1" thickBot="1" x14ac:dyDescent="0.35">
      <c r="A133" s="10"/>
      <c r="B133" s="268"/>
      <c r="C133" s="188"/>
      <c r="D133" s="142"/>
      <c r="E133" s="142"/>
      <c r="F133" s="143"/>
      <c r="G133" s="150">
        <v>0</v>
      </c>
      <c r="H133" s="151"/>
      <c r="J133" s="166"/>
      <c r="K133" s="90"/>
      <c r="L133" s="205"/>
      <c r="N133" s="13"/>
    </row>
    <row r="134" spans="1:14" ht="24" customHeight="1" x14ac:dyDescent="0.35">
      <c r="A134" s="10"/>
      <c r="B134" s="268"/>
      <c r="C134" s="128" t="s">
        <v>193</v>
      </c>
      <c r="D134" s="138" t="s">
        <v>11</v>
      </c>
      <c r="E134" s="138" t="s">
        <v>2</v>
      </c>
      <c r="F134" s="146" t="s">
        <v>189</v>
      </c>
      <c r="G134" s="147">
        <v>108000</v>
      </c>
      <c r="H134" s="148">
        <f>G134*0.85</f>
        <v>91800</v>
      </c>
      <c r="J134" s="164"/>
      <c r="K134" s="89">
        <f t="shared" ref="K134:K138" si="31">J134*H134</f>
        <v>0</v>
      </c>
      <c r="L134" s="203"/>
      <c r="N134" s="13"/>
    </row>
    <row r="135" spans="1:14" ht="24" customHeight="1" x14ac:dyDescent="0.3">
      <c r="A135" s="10"/>
      <c r="B135" s="268"/>
      <c r="C135" s="225" t="s">
        <v>266</v>
      </c>
      <c r="D135" s="138" t="s">
        <v>7</v>
      </c>
      <c r="E135" s="138" t="s">
        <v>105</v>
      </c>
      <c r="F135" s="146" t="s">
        <v>301</v>
      </c>
      <c r="G135" s="147">
        <v>108000</v>
      </c>
      <c r="H135" s="148">
        <f t="shared" ref="H135:H138" si="32">G135*0.85</f>
        <v>91800</v>
      </c>
      <c r="J135" s="164"/>
      <c r="K135" s="89">
        <f t="shared" si="31"/>
        <v>0</v>
      </c>
      <c r="L135" s="203"/>
      <c r="N135" s="13"/>
    </row>
    <row r="136" spans="1:14" ht="24" customHeight="1" x14ac:dyDescent="0.3">
      <c r="A136" s="10"/>
      <c r="B136" s="268"/>
      <c r="C136" s="225"/>
      <c r="D136" s="138" t="s">
        <v>13</v>
      </c>
      <c r="E136" s="138" t="s">
        <v>8</v>
      </c>
      <c r="F136" s="146" t="s">
        <v>302</v>
      </c>
      <c r="G136" s="147">
        <v>108000</v>
      </c>
      <c r="H136" s="148">
        <f t="shared" si="32"/>
        <v>91800</v>
      </c>
      <c r="J136" s="164"/>
      <c r="K136" s="89">
        <f t="shared" si="31"/>
        <v>0</v>
      </c>
      <c r="L136" s="203"/>
      <c r="N136" s="13"/>
    </row>
    <row r="137" spans="1:14" ht="24" customHeight="1" x14ac:dyDescent="0.3">
      <c r="A137" s="10"/>
      <c r="B137" s="268"/>
      <c r="C137" s="225"/>
      <c r="D137" s="138" t="s">
        <v>9</v>
      </c>
      <c r="E137" s="138" t="s">
        <v>8</v>
      </c>
      <c r="F137" s="149" t="s">
        <v>191</v>
      </c>
      <c r="G137" s="147">
        <v>108000</v>
      </c>
      <c r="H137" s="148">
        <f t="shared" si="32"/>
        <v>91800</v>
      </c>
      <c r="J137" s="164"/>
      <c r="K137" s="89">
        <f t="shared" si="31"/>
        <v>0</v>
      </c>
      <c r="L137" s="203"/>
      <c r="N137" s="13"/>
    </row>
    <row r="138" spans="1:14" ht="24" customHeight="1" x14ac:dyDescent="0.3">
      <c r="A138" s="10"/>
      <c r="B138" s="268"/>
      <c r="C138" s="225"/>
      <c r="D138" s="138" t="s">
        <v>24</v>
      </c>
      <c r="E138" s="138" t="s">
        <v>101</v>
      </c>
      <c r="F138" s="146" t="s">
        <v>303</v>
      </c>
      <c r="G138" s="147">
        <v>108000</v>
      </c>
      <c r="H138" s="148">
        <f t="shared" si="32"/>
        <v>91800</v>
      </c>
      <c r="J138" s="164"/>
      <c r="K138" s="89">
        <f t="shared" si="31"/>
        <v>0</v>
      </c>
      <c r="L138" s="203"/>
      <c r="N138" s="13"/>
    </row>
    <row r="139" spans="1:14" ht="8.1" customHeight="1" thickBot="1" x14ac:dyDescent="0.35">
      <c r="A139" s="10"/>
      <c r="B139" s="190"/>
      <c r="C139" s="188"/>
      <c r="D139" s="142"/>
      <c r="E139" s="142"/>
      <c r="F139" s="143"/>
      <c r="G139" s="150">
        <v>0</v>
      </c>
      <c r="H139" s="151"/>
      <c r="J139" s="166"/>
      <c r="K139" s="90"/>
      <c r="L139" s="205"/>
      <c r="N139" s="13"/>
    </row>
    <row r="140" spans="1:14" ht="24" customHeight="1" x14ac:dyDescent="0.35">
      <c r="A140" s="10"/>
      <c r="B140" s="269" t="s">
        <v>258</v>
      </c>
      <c r="C140" s="128" t="s">
        <v>194</v>
      </c>
      <c r="D140" s="138" t="s">
        <v>9</v>
      </c>
      <c r="E140" s="138" t="s">
        <v>8</v>
      </c>
      <c r="F140" s="146" t="s">
        <v>195</v>
      </c>
      <c r="G140" s="147">
        <v>148000</v>
      </c>
      <c r="H140" s="148">
        <f>G140*0.85</f>
        <v>125800</v>
      </c>
      <c r="J140" s="164"/>
      <c r="K140" s="89">
        <f t="shared" ref="K140:K142" si="33">J140*H140</f>
        <v>0</v>
      </c>
      <c r="L140" s="203"/>
      <c r="N140" s="13"/>
    </row>
    <row r="141" spans="1:14" ht="24" customHeight="1" x14ac:dyDescent="0.3">
      <c r="A141" s="10"/>
      <c r="B141" s="268"/>
      <c r="C141" s="225" t="s">
        <v>243</v>
      </c>
      <c r="D141" s="138" t="s">
        <v>10</v>
      </c>
      <c r="E141" s="138" t="s">
        <v>101</v>
      </c>
      <c r="F141" s="139" t="s">
        <v>196</v>
      </c>
      <c r="G141" s="147">
        <v>148000</v>
      </c>
      <c r="H141" s="148">
        <f t="shared" ref="H141:H142" si="34">G141*0.85</f>
        <v>125800</v>
      </c>
      <c r="J141" s="164"/>
      <c r="K141" s="89">
        <f t="shared" si="33"/>
        <v>0</v>
      </c>
      <c r="L141" s="203"/>
      <c r="N141" s="13"/>
    </row>
    <row r="142" spans="1:14" ht="24" customHeight="1" x14ac:dyDescent="0.3">
      <c r="A142" s="10"/>
      <c r="B142" s="268"/>
      <c r="C142" s="225"/>
      <c r="D142" s="138" t="s">
        <v>26</v>
      </c>
      <c r="E142" s="138" t="s">
        <v>6</v>
      </c>
      <c r="F142" s="139" t="s">
        <v>197</v>
      </c>
      <c r="G142" s="147">
        <v>148000</v>
      </c>
      <c r="H142" s="148">
        <f t="shared" si="34"/>
        <v>125800</v>
      </c>
      <c r="J142" s="164"/>
      <c r="K142" s="89">
        <f t="shared" si="33"/>
        <v>0</v>
      </c>
      <c r="L142" s="203"/>
      <c r="N142" s="13"/>
    </row>
    <row r="143" spans="1:14" ht="8.1" customHeight="1" thickBot="1" x14ac:dyDescent="0.35">
      <c r="A143" s="10"/>
      <c r="B143" s="268"/>
      <c r="C143" s="188"/>
      <c r="D143" s="142"/>
      <c r="E143" s="142"/>
      <c r="F143" s="143"/>
      <c r="G143" s="150">
        <v>0</v>
      </c>
      <c r="H143" s="151"/>
      <c r="J143" s="166"/>
      <c r="K143" s="90"/>
      <c r="L143" s="205"/>
      <c r="N143" s="13"/>
    </row>
    <row r="144" spans="1:14" ht="24" customHeight="1" x14ac:dyDescent="0.35">
      <c r="A144" s="10"/>
      <c r="B144" s="268"/>
      <c r="C144" s="128" t="s">
        <v>198</v>
      </c>
      <c r="D144" s="138" t="s">
        <v>9</v>
      </c>
      <c r="E144" s="138" t="s">
        <v>8</v>
      </c>
      <c r="F144" s="146" t="s">
        <v>195</v>
      </c>
      <c r="G144" s="147">
        <v>148000</v>
      </c>
      <c r="H144" s="148">
        <f>G144*0.85</f>
        <v>125800</v>
      </c>
      <c r="J144" s="164"/>
      <c r="K144" s="89">
        <f t="shared" ref="K144:K146" si="35">J144*H144</f>
        <v>0</v>
      </c>
      <c r="L144" s="203"/>
      <c r="N144" s="13"/>
    </row>
    <row r="145" spans="1:14" ht="24" customHeight="1" x14ac:dyDescent="0.3">
      <c r="A145" s="10"/>
      <c r="B145" s="268"/>
      <c r="C145" s="225" t="s">
        <v>242</v>
      </c>
      <c r="D145" s="138" t="s">
        <v>10</v>
      </c>
      <c r="E145" s="138" t="s">
        <v>101</v>
      </c>
      <c r="F145" s="139" t="s">
        <v>196</v>
      </c>
      <c r="G145" s="147">
        <v>148000</v>
      </c>
      <c r="H145" s="148">
        <f t="shared" ref="H145:H146" si="36">G145*0.85</f>
        <v>125800</v>
      </c>
      <c r="J145" s="164"/>
      <c r="K145" s="89">
        <f t="shared" si="35"/>
        <v>0</v>
      </c>
      <c r="L145" s="203"/>
      <c r="N145" s="13"/>
    </row>
    <row r="146" spans="1:14" ht="24" customHeight="1" x14ac:dyDescent="0.3">
      <c r="A146" s="10"/>
      <c r="B146" s="268"/>
      <c r="C146" s="225"/>
      <c r="D146" s="138" t="s">
        <v>26</v>
      </c>
      <c r="E146" s="138" t="s">
        <v>6</v>
      </c>
      <c r="F146" s="139" t="s">
        <v>197</v>
      </c>
      <c r="G146" s="147">
        <v>148000</v>
      </c>
      <c r="H146" s="148">
        <f t="shared" si="36"/>
        <v>125800</v>
      </c>
      <c r="J146" s="164"/>
      <c r="K146" s="89">
        <f t="shared" si="35"/>
        <v>0</v>
      </c>
      <c r="L146" s="203"/>
      <c r="N146" s="13"/>
    </row>
    <row r="147" spans="1:14" ht="8.1" customHeight="1" thickBot="1" x14ac:dyDescent="0.35">
      <c r="A147" s="10"/>
      <c r="B147" s="268"/>
      <c r="C147" s="188"/>
      <c r="D147" s="142"/>
      <c r="E147" s="142"/>
      <c r="F147" s="143"/>
      <c r="G147" s="150">
        <v>0</v>
      </c>
      <c r="H147" s="151"/>
      <c r="J147" s="166"/>
      <c r="K147" s="90"/>
      <c r="L147" s="205"/>
      <c r="N147" s="13"/>
    </row>
    <row r="148" spans="1:14" ht="24" customHeight="1" x14ac:dyDescent="0.35">
      <c r="A148" s="10"/>
      <c r="B148" s="268"/>
      <c r="C148" s="128" t="s">
        <v>199</v>
      </c>
      <c r="D148" s="138" t="s">
        <v>27</v>
      </c>
      <c r="E148" s="138" t="s">
        <v>101</v>
      </c>
      <c r="F148" s="146" t="s">
        <v>200</v>
      </c>
      <c r="G148" s="147">
        <v>148000</v>
      </c>
      <c r="H148" s="148">
        <f>G148*0.85</f>
        <v>125800</v>
      </c>
      <c r="J148" s="164"/>
      <c r="K148" s="89">
        <f t="shared" ref="K148:K149" si="37">J148*H148</f>
        <v>0</v>
      </c>
      <c r="L148" s="203"/>
      <c r="N148" s="13"/>
    </row>
    <row r="149" spans="1:14" ht="45" customHeight="1" x14ac:dyDescent="0.3">
      <c r="A149" s="10"/>
      <c r="B149" s="268"/>
      <c r="C149" s="113" t="s">
        <v>264</v>
      </c>
      <c r="D149" s="138" t="s">
        <v>16</v>
      </c>
      <c r="E149" s="138" t="s">
        <v>6</v>
      </c>
      <c r="F149" s="139" t="s">
        <v>201</v>
      </c>
      <c r="G149" s="147">
        <v>148000</v>
      </c>
      <c r="H149" s="148">
        <f t="shared" ref="H149" si="38">G149*0.85</f>
        <v>125800</v>
      </c>
      <c r="J149" s="164"/>
      <c r="K149" s="89">
        <f t="shared" si="37"/>
        <v>0</v>
      </c>
      <c r="L149" s="203"/>
      <c r="N149" s="13"/>
    </row>
    <row r="150" spans="1:14" ht="8.1" customHeight="1" thickBot="1" x14ac:dyDescent="0.35">
      <c r="A150" s="10"/>
      <c r="B150" s="268"/>
      <c r="C150" s="188"/>
      <c r="D150" s="142"/>
      <c r="E150" s="142"/>
      <c r="F150" s="143"/>
      <c r="G150" s="150">
        <v>0</v>
      </c>
      <c r="H150" s="151"/>
      <c r="J150" s="166"/>
      <c r="K150" s="90"/>
      <c r="L150" s="205"/>
      <c r="N150" s="13"/>
    </row>
    <row r="151" spans="1:14" ht="24" customHeight="1" x14ac:dyDescent="0.35">
      <c r="A151" s="10"/>
      <c r="B151" s="268"/>
      <c r="C151" s="128" t="s">
        <v>202</v>
      </c>
      <c r="D151" s="138" t="s">
        <v>27</v>
      </c>
      <c r="E151" s="138" t="s">
        <v>101</v>
      </c>
      <c r="F151" s="146" t="s">
        <v>200</v>
      </c>
      <c r="G151" s="147">
        <v>148000</v>
      </c>
      <c r="H151" s="148">
        <f>G151*0.85</f>
        <v>125800</v>
      </c>
      <c r="J151" s="164"/>
      <c r="K151" s="89">
        <f t="shared" ref="K151:K152" si="39">J151*H151</f>
        <v>0</v>
      </c>
      <c r="L151" s="203"/>
      <c r="N151" s="13"/>
    </row>
    <row r="152" spans="1:14" ht="49.8" customHeight="1" x14ac:dyDescent="0.3">
      <c r="A152" s="10"/>
      <c r="B152" s="268"/>
      <c r="C152" s="113" t="s">
        <v>260</v>
      </c>
      <c r="D152" s="138" t="s">
        <v>16</v>
      </c>
      <c r="E152" s="138" t="s">
        <v>6</v>
      </c>
      <c r="F152" s="139" t="s">
        <v>201</v>
      </c>
      <c r="G152" s="147">
        <v>148000</v>
      </c>
      <c r="H152" s="148">
        <f t="shared" ref="H152" si="40">G152*0.85</f>
        <v>125800</v>
      </c>
      <c r="J152" s="164"/>
      <c r="K152" s="89">
        <f t="shared" si="39"/>
        <v>0</v>
      </c>
      <c r="L152" s="203"/>
      <c r="N152" s="13"/>
    </row>
    <row r="153" spans="1:14" ht="8.1" customHeight="1" thickBot="1" x14ac:dyDescent="0.35">
      <c r="A153" s="10"/>
      <c r="B153" s="190"/>
      <c r="C153" s="188"/>
      <c r="D153" s="142"/>
      <c r="E153" s="142"/>
      <c r="F153" s="143"/>
      <c r="G153" s="150">
        <v>0</v>
      </c>
      <c r="H153" s="151"/>
      <c r="J153" s="166"/>
      <c r="K153" s="90"/>
      <c r="L153" s="205"/>
      <c r="N153" s="13"/>
    </row>
    <row r="154" spans="1:14" ht="24" customHeight="1" x14ac:dyDescent="0.35">
      <c r="A154" s="10"/>
      <c r="B154" s="269" t="s">
        <v>258</v>
      </c>
      <c r="C154" s="128" t="s">
        <v>203</v>
      </c>
      <c r="D154" s="138" t="s">
        <v>27</v>
      </c>
      <c r="E154" s="138" t="s">
        <v>8</v>
      </c>
      <c r="F154" s="146" t="s">
        <v>204</v>
      </c>
      <c r="G154" s="147">
        <v>148000</v>
      </c>
      <c r="H154" s="148">
        <f>G154*0.85</f>
        <v>125800</v>
      </c>
      <c r="J154" s="164"/>
      <c r="K154" s="89">
        <f t="shared" ref="K154:K156" si="41">J154*H154</f>
        <v>0</v>
      </c>
      <c r="L154" s="203"/>
      <c r="N154" s="13"/>
    </row>
    <row r="155" spans="1:14" ht="24" customHeight="1" x14ac:dyDescent="0.3">
      <c r="A155" s="10"/>
      <c r="B155" s="268"/>
      <c r="C155" s="225" t="s">
        <v>263</v>
      </c>
      <c r="D155" s="138" t="s">
        <v>16</v>
      </c>
      <c r="E155" s="138" t="s">
        <v>6</v>
      </c>
      <c r="F155" s="139" t="s">
        <v>205</v>
      </c>
      <c r="G155" s="147">
        <v>148000</v>
      </c>
      <c r="H155" s="148">
        <f t="shared" ref="H155:H156" si="42">G155*0.85</f>
        <v>125800</v>
      </c>
      <c r="J155" s="164"/>
      <c r="K155" s="89">
        <f t="shared" si="41"/>
        <v>0</v>
      </c>
      <c r="L155" s="203"/>
      <c r="N155" s="13"/>
    </row>
    <row r="156" spans="1:14" ht="24" customHeight="1" x14ac:dyDescent="0.3">
      <c r="A156" s="10"/>
      <c r="B156" s="268"/>
      <c r="C156" s="225"/>
      <c r="D156" s="138" t="s">
        <v>18</v>
      </c>
      <c r="E156" s="138" t="s">
        <v>121</v>
      </c>
      <c r="F156" s="139" t="s">
        <v>206</v>
      </c>
      <c r="G156" s="147">
        <v>148000</v>
      </c>
      <c r="H156" s="148">
        <f t="shared" si="42"/>
        <v>125800</v>
      </c>
      <c r="J156" s="164"/>
      <c r="K156" s="89">
        <f t="shared" si="41"/>
        <v>0</v>
      </c>
      <c r="L156" s="203"/>
      <c r="N156" s="13"/>
    </row>
    <row r="157" spans="1:14" ht="8.1" customHeight="1" thickBot="1" x14ac:dyDescent="0.35">
      <c r="A157" s="10"/>
      <c r="B157" s="268"/>
      <c r="C157" s="188"/>
      <c r="D157" s="142"/>
      <c r="E157" s="142"/>
      <c r="F157" s="143"/>
      <c r="G157" s="150">
        <v>0</v>
      </c>
      <c r="H157" s="151"/>
      <c r="J157" s="166"/>
      <c r="K157" s="90"/>
      <c r="L157" s="205"/>
      <c r="N157" s="13"/>
    </row>
    <row r="158" spans="1:14" ht="24" customHeight="1" x14ac:dyDescent="0.35">
      <c r="A158" s="10"/>
      <c r="B158" s="268"/>
      <c r="C158" s="128" t="s">
        <v>207</v>
      </c>
      <c r="D158" s="138" t="s">
        <v>27</v>
      </c>
      <c r="E158" s="138" t="s">
        <v>8</v>
      </c>
      <c r="F158" s="146" t="s">
        <v>204</v>
      </c>
      <c r="G158" s="147">
        <v>148000</v>
      </c>
      <c r="H158" s="148">
        <f>G158*0.85</f>
        <v>125800</v>
      </c>
      <c r="J158" s="164"/>
      <c r="K158" s="89">
        <f t="shared" ref="K158:K160" si="43">J158*H158</f>
        <v>0</v>
      </c>
      <c r="L158" s="203"/>
      <c r="N158" s="13"/>
    </row>
    <row r="159" spans="1:14" ht="24" customHeight="1" x14ac:dyDescent="0.3">
      <c r="A159" s="10"/>
      <c r="B159" s="268"/>
      <c r="C159" s="225" t="s">
        <v>261</v>
      </c>
      <c r="D159" s="138" t="s">
        <v>16</v>
      </c>
      <c r="E159" s="138" t="s">
        <v>6</v>
      </c>
      <c r="F159" s="139" t="s">
        <v>205</v>
      </c>
      <c r="G159" s="147">
        <v>148000</v>
      </c>
      <c r="H159" s="148">
        <f t="shared" ref="H159:H160" si="44">G159*0.85</f>
        <v>125800</v>
      </c>
      <c r="J159" s="164"/>
      <c r="K159" s="89">
        <f t="shared" si="43"/>
        <v>0</v>
      </c>
      <c r="L159" s="203"/>
      <c r="N159" s="13"/>
    </row>
    <row r="160" spans="1:14" ht="24" customHeight="1" x14ac:dyDescent="0.3">
      <c r="A160" s="10"/>
      <c r="B160" s="268"/>
      <c r="C160" s="225"/>
      <c r="D160" s="138" t="s">
        <v>18</v>
      </c>
      <c r="E160" s="138" t="s">
        <v>121</v>
      </c>
      <c r="F160" s="139" t="s">
        <v>206</v>
      </c>
      <c r="G160" s="147">
        <v>148000</v>
      </c>
      <c r="H160" s="148">
        <f t="shared" si="44"/>
        <v>125800</v>
      </c>
      <c r="J160" s="164"/>
      <c r="K160" s="89">
        <f t="shared" si="43"/>
        <v>0</v>
      </c>
      <c r="L160" s="203"/>
      <c r="N160" s="13"/>
    </row>
    <row r="161" spans="1:14" ht="8.1" customHeight="1" thickBot="1" x14ac:dyDescent="0.35">
      <c r="A161" s="10"/>
      <c r="B161" s="268"/>
      <c r="C161" s="188"/>
      <c r="D161" s="142"/>
      <c r="E161" s="142"/>
      <c r="F161" s="143"/>
      <c r="G161" s="150">
        <v>0</v>
      </c>
      <c r="H161" s="151"/>
      <c r="J161" s="166"/>
      <c r="K161" s="90"/>
      <c r="L161" s="205"/>
      <c r="N161" s="13"/>
    </row>
    <row r="162" spans="1:14" ht="24" customHeight="1" x14ac:dyDescent="0.35">
      <c r="A162" s="10"/>
      <c r="B162" s="268"/>
      <c r="C162" s="128" t="s">
        <v>208</v>
      </c>
      <c r="D162" s="138" t="s">
        <v>27</v>
      </c>
      <c r="E162" s="138" t="s">
        <v>8</v>
      </c>
      <c r="F162" s="146" t="s">
        <v>209</v>
      </c>
      <c r="G162" s="147">
        <v>148000</v>
      </c>
      <c r="H162" s="148">
        <f>G162*0.85</f>
        <v>125800</v>
      </c>
      <c r="J162" s="164"/>
      <c r="K162" s="89">
        <f t="shared" ref="K162:K163" si="45">J162*H162</f>
        <v>0</v>
      </c>
      <c r="L162" s="203"/>
      <c r="N162" s="13"/>
    </row>
    <row r="163" spans="1:14" ht="31.2" customHeight="1" x14ac:dyDescent="0.3">
      <c r="A163" s="10"/>
      <c r="B163" s="268"/>
      <c r="C163" s="113" t="s">
        <v>262</v>
      </c>
      <c r="D163" s="138" t="s">
        <v>16</v>
      </c>
      <c r="E163" s="138" t="s">
        <v>6</v>
      </c>
      <c r="F163" s="139" t="s">
        <v>210</v>
      </c>
      <c r="G163" s="147">
        <v>148000</v>
      </c>
      <c r="H163" s="148">
        <f t="shared" ref="H163" si="46">G163*0.85</f>
        <v>125800</v>
      </c>
      <c r="J163" s="164"/>
      <c r="K163" s="89">
        <f t="shared" si="45"/>
        <v>0</v>
      </c>
      <c r="L163" s="203"/>
      <c r="N163" s="13"/>
    </row>
    <row r="164" spans="1:14" ht="8.1" customHeight="1" thickBot="1" x14ac:dyDescent="0.35">
      <c r="A164" s="10"/>
      <c r="B164" s="268"/>
      <c r="C164" s="188"/>
      <c r="D164" s="142"/>
      <c r="E164" s="142"/>
      <c r="F164" s="143"/>
      <c r="G164" s="150">
        <v>0</v>
      </c>
      <c r="H164" s="151"/>
      <c r="J164" s="166"/>
      <c r="K164" s="90"/>
      <c r="L164" s="205"/>
      <c r="N164" s="13"/>
    </row>
    <row r="165" spans="1:14" ht="24" customHeight="1" x14ac:dyDescent="0.35">
      <c r="A165" s="116"/>
      <c r="B165" s="268"/>
      <c r="C165" s="128" t="s">
        <v>211</v>
      </c>
      <c r="D165" s="138" t="s">
        <v>1</v>
      </c>
      <c r="E165" s="138" t="s">
        <v>212</v>
      </c>
      <c r="F165" s="146" t="s">
        <v>213</v>
      </c>
      <c r="G165" s="147">
        <v>98000</v>
      </c>
      <c r="H165" s="148">
        <f>G165*0.85</f>
        <v>83300</v>
      </c>
      <c r="J165" s="164"/>
      <c r="K165" s="89">
        <f t="shared" ref="K165:K168" si="47">J165*H165</f>
        <v>0</v>
      </c>
      <c r="L165" s="203"/>
      <c r="N165" s="13"/>
    </row>
    <row r="166" spans="1:14" ht="24" customHeight="1" x14ac:dyDescent="0.3">
      <c r="A166" s="10"/>
      <c r="B166" s="268"/>
      <c r="C166" s="225" t="s">
        <v>267</v>
      </c>
      <c r="D166" s="138" t="s">
        <v>3</v>
      </c>
      <c r="E166" s="138" t="s">
        <v>12</v>
      </c>
      <c r="F166" s="139" t="s">
        <v>214</v>
      </c>
      <c r="G166" s="147">
        <v>98000</v>
      </c>
      <c r="H166" s="148">
        <f t="shared" ref="H166:H168" si="48">G166*0.85</f>
        <v>83300</v>
      </c>
      <c r="J166" s="164"/>
      <c r="K166" s="89">
        <f t="shared" si="47"/>
        <v>0</v>
      </c>
      <c r="L166" s="203"/>
      <c r="N166" s="13"/>
    </row>
    <row r="167" spans="1:14" ht="24" customHeight="1" x14ac:dyDescent="0.3">
      <c r="A167" s="10"/>
      <c r="B167" s="268"/>
      <c r="C167" s="225"/>
      <c r="D167" s="138" t="s">
        <v>4</v>
      </c>
      <c r="E167" s="138" t="s">
        <v>103</v>
      </c>
      <c r="F167" s="139" t="s">
        <v>215</v>
      </c>
      <c r="G167" s="147">
        <v>98000</v>
      </c>
      <c r="H167" s="148">
        <f t="shared" si="48"/>
        <v>83300</v>
      </c>
      <c r="J167" s="164"/>
      <c r="K167" s="89">
        <f t="shared" si="47"/>
        <v>0</v>
      </c>
      <c r="L167" s="203"/>
      <c r="N167" s="13"/>
    </row>
    <row r="168" spans="1:14" ht="24" customHeight="1" x14ac:dyDescent="0.3">
      <c r="A168" s="10"/>
      <c r="B168" s="268"/>
      <c r="C168" s="225"/>
      <c r="D168" s="138" t="s">
        <v>5</v>
      </c>
      <c r="E168" s="138" t="s">
        <v>105</v>
      </c>
      <c r="F168" s="146" t="s">
        <v>216</v>
      </c>
      <c r="G168" s="147">
        <v>98000</v>
      </c>
      <c r="H168" s="148">
        <f t="shared" si="48"/>
        <v>83300</v>
      </c>
      <c r="J168" s="164"/>
      <c r="K168" s="89">
        <f t="shared" si="47"/>
        <v>0</v>
      </c>
      <c r="L168" s="203"/>
      <c r="N168" s="13"/>
    </row>
    <row r="169" spans="1:14" ht="8.1" customHeight="1" thickBot="1" x14ac:dyDescent="0.35">
      <c r="A169" s="10"/>
      <c r="B169" s="268"/>
      <c r="C169" s="188"/>
      <c r="D169" s="142"/>
      <c r="E169" s="142"/>
      <c r="F169" s="143"/>
      <c r="G169" s="150">
        <v>0</v>
      </c>
      <c r="H169" s="151"/>
      <c r="J169" s="166"/>
      <c r="K169" s="90"/>
      <c r="L169" s="205"/>
      <c r="N169" s="13"/>
    </row>
    <row r="170" spans="1:14" ht="24" customHeight="1" x14ac:dyDescent="0.35">
      <c r="A170" s="10"/>
      <c r="B170" s="268"/>
      <c r="C170" s="128" t="s">
        <v>304</v>
      </c>
      <c r="D170" s="138" t="s">
        <v>0</v>
      </c>
      <c r="E170" s="138" t="s">
        <v>2</v>
      </c>
      <c r="F170" s="146" t="s">
        <v>217</v>
      </c>
      <c r="G170" s="147">
        <v>98000</v>
      </c>
      <c r="H170" s="148">
        <f>G170*0.85</f>
        <v>83300</v>
      </c>
      <c r="J170" s="164"/>
      <c r="K170" s="89">
        <f t="shared" ref="K170:K173" si="49">J170*H170</f>
        <v>0</v>
      </c>
      <c r="L170" s="203"/>
      <c r="N170" s="13"/>
    </row>
    <row r="171" spans="1:14" ht="24" customHeight="1" x14ac:dyDescent="0.3">
      <c r="A171" s="10"/>
      <c r="B171" s="268"/>
      <c r="C171" s="225" t="s">
        <v>268</v>
      </c>
      <c r="D171" s="138" t="s">
        <v>1</v>
      </c>
      <c r="E171" s="138" t="s">
        <v>218</v>
      </c>
      <c r="F171" s="139" t="s">
        <v>219</v>
      </c>
      <c r="G171" s="147">
        <v>98000</v>
      </c>
      <c r="H171" s="148">
        <f t="shared" ref="H171:H173" si="50">G171*0.85</f>
        <v>83300</v>
      </c>
      <c r="J171" s="164"/>
      <c r="K171" s="89">
        <f t="shared" si="49"/>
        <v>0</v>
      </c>
      <c r="L171" s="203"/>
      <c r="N171" s="13"/>
    </row>
    <row r="172" spans="1:14" ht="24" customHeight="1" x14ac:dyDescent="0.3">
      <c r="A172" s="10"/>
      <c r="B172" s="268"/>
      <c r="C172" s="225"/>
      <c r="D172" s="138" t="s">
        <v>3</v>
      </c>
      <c r="E172" s="138" t="s">
        <v>105</v>
      </c>
      <c r="F172" s="139" t="s">
        <v>220</v>
      </c>
      <c r="G172" s="147">
        <v>98000</v>
      </c>
      <c r="H172" s="148">
        <f t="shared" si="50"/>
        <v>83300</v>
      </c>
      <c r="J172" s="164"/>
      <c r="K172" s="89">
        <f t="shared" si="49"/>
        <v>0</v>
      </c>
      <c r="L172" s="203"/>
      <c r="N172" s="13"/>
    </row>
    <row r="173" spans="1:14" ht="24" customHeight="1" thickBot="1" x14ac:dyDescent="0.35">
      <c r="A173" s="10"/>
      <c r="B173" s="268"/>
      <c r="C173" s="225"/>
      <c r="D173" s="173" t="s">
        <v>4</v>
      </c>
      <c r="E173" s="173" t="s">
        <v>8</v>
      </c>
      <c r="F173" s="177" t="s">
        <v>190</v>
      </c>
      <c r="G173" s="175">
        <v>98000</v>
      </c>
      <c r="H173" s="176">
        <f t="shared" si="50"/>
        <v>83300</v>
      </c>
      <c r="J173" s="164"/>
      <c r="K173" s="89">
        <f t="shared" si="49"/>
        <v>0</v>
      </c>
      <c r="L173" s="203"/>
      <c r="N173" s="13"/>
    </row>
    <row r="174" spans="1:14" ht="36" customHeight="1" thickBot="1" x14ac:dyDescent="0.4">
      <c r="A174" s="10"/>
      <c r="B174" s="217" t="s">
        <v>314</v>
      </c>
      <c r="C174" s="217"/>
      <c r="D174" s="217"/>
      <c r="E174" s="217"/>
      <c r="F174" s="217"/>
      <c r="G174" s="217"/>
      <c r="H174" s="191">
        <v>-0.2</v>
      </c>
      <c r="J174" s="198" t="s">
        <v>55</v>
      </c>
      <c r="K174" s="195"/>
      <c r="L174" s="202"/>
      <c r="N174" s="13"/>
    </row>
    <row r="175" spans="1:14" ht="27.9" customHeight="1" x14ac:dyDescent="0.3">
      <c r="A175" s="10"/>
      <c r="B175" s="238" t="s">
        <v>270</v>
      </c>
      <c r="C175" s="284" t="s">
        <v>221</v>
      </c>
      <c r="D175" s="285"/>
      <c r="E175" s="285"/>
      <c r="F175" s="285"/>
      <c r="G175" s="155">
        <v>47800</v>
      </c>
      <c r="H175" s="156">
        <f>G175*0.8</f>
        <v>38240</v>
      </c>
      <c r="I175" s="38"/>
      <c r="J175" s="164"/>
      <c r="K175" s="89">
        <f t="shared" ref="K175:K178" si="51">J175*H175</f>
        <v>0</v>
      </c>
      <c r="L175" s="203"/>
      <c r="N175" s="13"/>
    </row>
    <row r="176" spans="1:14" ht="27.9" customHeight="1" x14ac:dyDescent="0.3">
      <c r="A176" s="10"/>
      <c r="B176" s="238"/>
      <c r="C176" s="230" t="s">
        <v>222</v>
      </c>
      <c r="D176" s="231"/>
      <c r="E176" s="231"/>
      <c r="F176" s="231"/>
      <c r="G176" s="109">
        <v>47800</v>
      </c>
      <c r="H176" s="140">
        <f t="shared" ref="H176:H178" si="52">G176*0.8</f>
        <v>38240</v>
      </c>
      <c r="J176" s="164"/>
      <c r="K176" s="89">
        <f t="shared" si="51"/>
        <v>0</v>
      </c>
      <c r="L176" s="203"/>
      <c r="N176" s="13"/>
    </row>
    <row r="177" spans="1:14" ht="28.05" customHeight="1" x14ac:dyDescent="0.3">
      <c r="A177" s="10"/>
      <c r="B177" s="238"/>
      <c r="C177" s="230" t="s">
        <v>223</v>
      </c>
      <c r="D177" s="231"/>
      <c r="E177" s="231"/>
      <c r="F177" s="231"/>
      <c r="G177" s="109">
        <v>47800</v>
      </c>
      <c r="H177" s="140">
        <f t="shared" si="52"/>
        <v>38240</v>
      </c>
      <c r="J177" s="164"/>
      <c r="K177" s="89">
        <f t="shared" si="51"/>
        <v>0</v>
      </c>
      <c r="L177" s="204" t="s">
        <v>53</v>
      </c>
      <c r="N177" s="13"/>
    </row>
    <row r="178" spans="1:14" ht="27.9" customHeight="1" x14ac:dyDescent="0.3">
      <c r="A178" s="10"/>
      <c r="B178" s="238"/>
      <c r="C178" s="230" t="s">
        <v>224</v>
      </c>
      <c r="D178" s="231"/>
      <c r="E178" s="231"/>
      <c r="F178" s="231"/>
      <c r="G178" s="109">
        <v>47800</v>
      </c>
      <c r="H178" s="140">
        <f t="shared" si="52"/>
        <v>38240</v>
      </c>
      <c r="I178" s="10" t="s">
        <v>53</v>
      </c>
      <c r="J178" s="164"/>
      <c r="K178" s="89">
        <f t="shared" si="51"/>
        <v>0</v>
      </c>
      <c r="L178" s="203"/>
      <c r="N178" s="13"/>
    </row>
    <row r="179" spans="1:14" ht="8.1" customHeight="1" x14ac:dyDescent="0.3">
      <c r="A179" s="10"/>
      <c r="B179" s="238"/>
      <c r="C179" s="152"/>
      <c r="D179" s="153"/>
      <c r="E179" s="153"/>
      <c r="F179" s="154"/>
      <c r="G179" s="144">
        <v>0</v>
      </c>
      <c r="H179" s="145"/>
      <c r="J179" s="166"/>
      <c r="K179" s="90"/>
      <c r="L179" s="205"/>
      <c r="N179" s="13"/>
    </row>
    <row r="180" spans="1:14" ht="27.9" customHeight="1" x14ac:dyDescent="0.3">
      <c r="A180" s="10"/>
      <c r="B180" s="238"/>
      <c r="C180" s="232" t="s">
        <v>225</v>
      </c>
      <c r="D180" s="233"/>
      <c r="E180" s="233"/>
      <c r="F180" s="233"/>
      <c r="G180" s="109">
        <v>47800</v>
      </c>
      <c r="H180" s="140">
        <f t="shared" ref="H180:H181" si="53">G180*0.8</f>
        <v>38240</v>
      </c>
      <c r="I180" s="38"/>
      <c r="J180" s="164"/>
      <c r="K180" s="89">
        <f t="shared" ref="K180:K181" si="54">J180*H180</f>
        <v>0</v>
      </c>
      <c r="L180" s="203"/>
      <c r="N180" s="13"/>
    </row>
    <row r="181" spans="1:14" ht="27.9" customHeight="1" thickBot="1" x14ac:dyDescent="0.35">
      <c r="A181" s="10"/>
      <c r="B181" s="239"/>
      <c r="C181" s="232" t="s">
        <v>226</v>
      </c>
      <c r="D181" s="233"/>
      <c r="E181" s="233"/>
      <c r="F181" s="233"/>
      <c r="G181" s="109">
        <v>47800</v>
      </c>
      <c r="H181" s="140">
        <f t="shared" si="53"/>
        <v>38240</v>
      </c>
      <c r="J181" s="164"/>
      <c r="K181" s="89">
        <f t="shared" si="54"/>
        <v>0</v>
      </c>
      <c r="L181" s="203"/>
      <c r="N181" s="13"/>
    </row>
    <row r="182" spans="1:14" ht="8.1" customHeight="1" thickBot="1" x14ac:dyDescent="0.35">
      <c r="A182" s="10"/>
      <c r="B182" s="118"/>
      <c r="C182" s="152"/>
      <c r="D182" s="153"/>
      <c r="E182" s="153"/>
      <c r="F182" s="154"/>
      <c r="G182" s="144">
        <v>0</v>
      </c>
      <c r="H182" s="145"/>
      <c r="J182" s="166"/>
      <c r="K182" s="90"/>
      <c r="L182" s="205"/>
      <c r="N182" s="13"/>
    </row>
    <row r="183" spans="1:14" ht="27.9" customHeight="1" x14ac:dyDescent="0.3">
      <c r="A183" s="10"/>
      <c r="B183" s="240" t="s">
        <v>271</v>
      </c>
      <c r="C183" s="232" t="s">
        <v>227</v>
      </c>
      <c r="D183" s="233"/>
      <c r="E183" s="233"/>
      <c r="F183" s="233"/>
      <c r="G183" s="109">
        <v>39800</v>
      </c>
      <c r="H183" s="140">
        <f t="shared" ref="H183:H185" si="55">G183*0.8</f>
        <v>31840</v>
      </c>
      <c r="I183" s="38" t="s">
        <v>53</v>
      </c>
      <c r="J183" s="164"/>
      <c r="K183" s="89">
        <f t="shared" ref="K183:K185" si="56">J183*H183</f>
        <v>0</v>
      </c>
      <c r="L183" s="203"/>
      <c r="N183" s="13"/>
    </row>
    <row r="184" spans="1:14" ht="28.05" customHeight="1" x14ac:dyDescent="0.3">
      <c r="A184" s="10"/>
      <c r="B184" s="238"/>
      <c r="C184" s="236" t="s">
        <v>228</v>
      </c>
      <c r="D184" s="237"/>
      <c r="E184" s="237"/>
      <c r="F184" s="237"/>
      <c r="G184" s="109">
        <v>39800</v>
      </c>
      <c r="H184" s="140">
        <f t="shared" si="55"/>
        <v>31840</v>
      </c>
      <c r="I184" s="116"/>
      <c r="J184" s="164"/>
      <c r="K184" s="89">
        <f t="shared" ref="K184" si="57">J184*H184</f>
        <v>0</v>
      </c>
      <c r="L184" s="203"/>
      <c r="N184" s="13"/>
    </row>
    <row r="185" spans="1:14" ht="27.9" customHeight="1" thickBot="1" x14ac:dyDescent="0.35">
      <c r="A185" s="10"/>
      <c r="B185" s="238"/>
      <c r="C185" s="234" t="s">
        <v>229</v>
      </c>
      <c r="D185" s="235"/>
      <c r="E185" s="235"/>
      <c r="F185" s="235"/>
      <c r="G185" s="160">
        <v>39800</v>
      </c>
      <c r="H185" s="161">
        <f t="shared" si="55"/>
        <v>31840</v>
      </c>
      <c r="J185" s="164"/>
      <c r="K185" s="89">
        <f t="shared" si="56"/>
        <v>0</v>
      </c>
      <c r="L185" s="203"/>
      <c r="N185" s="13"/>
    </row>
    <row r="186" spans="1:14" ht="36" customHeight="1" thickBot="1" x14ac:dyDescent="0.4">
      <c r="A186" s="130"/>
      <c r="B186" s="217" t="s">
        <v>230</v>
      </c>
      <c r="C186" s="217"/>
      <c r="D186" s="217"/>
      <c r="E186" s="217"/>
      <c r="F186" s="217"/>
      <c r="G186" s="217"/>
      <c r="H186" s="191">
        <v>-0.2</v>
      </c>
      <c r="J186" s="198" t="s">
        <v>55</v>
      </c>
      <c r="K186" s="195"/>
      <c r="L186" s="202"/>
      <c r="N186" s="13"/>
    </row>
    <row r="187" spans="1:14" ht="27.9" customHeight="1" x14ac:dyDescent="0.3">
      <c r="A187" s="10"/>
      <c r="B187" s="220"/>
      <c r="C187" s="213" t="s">
        <v>290</v>
      </c>
      <c r="D187" s="214"/>
      <c r="E187" s="214"/>
      <c r="F187" s="214"/>
      <c r="G187" s="155">
        <v>3900</v>
      </c>
      <c r="H187" s="156">
        <f t="shared" ref="H187:H191" si="58">G187*0.8</f>
        <v>3120</v>
      </c>
      <c r="I187" s="38"/>
      <c r="J187" s="164"/>
      <c r="K187" s="89">
        <f t="shared" ref="K187:K191" si="59">J187*H187</f>
        <v>0</v>
      </c>
      <c r="L187" s="203"/>
      <c r="N187" s="13"/>
    </row>
    <row r="188" spans="1:14" ht="27.9" customHeight="1" x14ac:dyDescent="0.3">
      <c r="A188" s="115"/>
      <c r="B188" s="220"/>
      <c r="C188" s="215" t="s">
        <v>291</v>
      </c>
      <c r="D188" s="216"/>
      <c r="E188" s="216"/>
      <c r="F188" s="216"/>
      <c r="G188" s="109">
        <v>3900</v>
      </c>
      <c r="H188" s="140">
        <f t="shared" si="58"/>
        <v>3120</v>
      </c>
      <c r="J188" s="164"/>
      <c r="K188" s="89">
        <f t="shared" si="59"/>
        <v>0</v>
      </c>
      <c r="L188" s="203"/>
      <c r="N188" s="13"/>
    </row>
    <row r="189" spans="1:14" ht="27.9" customHeight="1" x14ac:dyDescent="0.3">
      <c r="A189" s="10"/>
      <c r="B189" s="220"/>
      <c r="C189" s="215" t="s">
        <v>292</v>
      </c>
      <c r="D189" s="216"/>
      <c r="E189" s="216"/>
      <c r="F189" s="216"/>
      <c r="G189" s="109">
        <v>3900</v>
      </c>
      <c r="H189" s="140">
        <f t="shared" si="58"/>
        <v>3120</v>
      </c>
      <c r="J189" s="164"/>
      <c r="K189" s="89">
        <f t="shared" si="59"/>
        <v>0</v>
      </c>
      <c r="L189" s="204" t="s">
        <v>53</v>
      </c>
      <c r="N189" s="13"/>
    </row>
    <row r="190" spans="1:14" ht="27.9" customHeight="1" x14ac:dyDescent="0.3">
      <c r="A190" s="10"/>
      <c r="B190" s="220"/>
      <c r="C190" s="215" t="s">
        <v>293</v>
      </c>
      <c r="D190" s="216"/>
      <c r="E190" s="216"/>
      <c r="F190" s="216"/>
      <c r="G190" s="109">
        <v>3900</v>
      </c>
      <c r="H190" s="140">
        <f t="shared" si="58"/>
        <v>3120</v>
      </c>
      <c r="J190" s="164"/>
      <c r="K190" s="89">
        <f t="shared" si="59"/>
        <v>0</v>
      </c>
      <c r="L190" s="204" t="s">
        <v>53</v>
      </c>
      <c r="N190" s="13"/>
    </row>
    <row r="191" spans="1:14" ht="27.9" customHeight="1" x14ac:dyDescent="0.3">
      <c r="A191" s="10"/>
      <c r="B191" s="220"/>
      <c r="C191" s="215" t="s">
        <v>294</v>
      </c>
      <c r="D191" s="216"/>
      <c r="E191" s="216"/>
      <c r="F191" s="216"/>
      <c r="G191" s="109">
        <v>3900</v>
      </c>
      <c r="H191" s="140">
        <f t="shared" si="58"/>
        <v>3120</v>
      </c>
      <c r="I191" s="10" t="s">
        <v>53</v>
      </c>
      <c r="J191" s="164"/>
      <c r="K191" s="89">
        <f t="shared" si="59"/>
        <v>0</v>
      </c>
      <c r="L191" s="203"/>
      <c r="N191" s="13"/>
    </row>
    <row r="192" spans="1:14" ht="8.1" customHeight="1" x14ac:dyDescent="0.3">
      <c r="A192" s="10"/>
      <c r="B192" s="220"/>
      <c r="C192" s="157"/>
      <c r="D192" s="158"/>
      <c r="E192" s="158"/>
      <c r="F192" s="159"/>
      <c r="G192" s="144">
        <v>0</v>
      </c>
      <c r="H192" s="145"/>
      <c r="J192" s="166"/>
      <c r="K192" s="90"/>
      <c r="L192" s="205"/>
      <c r="N192" s="13"/>
    </row>
    <row r="193" spans="1:14" ht="27.9" customHeight="1" x14ac:dyDescent="0.3">
      <c r="A193" s="10"/>
      <c r="B193" s="220"/>
      <c r="C193" s="215" t="s">
        <v>295</v>
      </c>
      <c r="D193" s="216"/>
      <c r="E193" s="216"/>
      <c r="F193" s="216"/>
      <c r="G193" s="109">
        <v>3900</v>
      </c>
      <c r="H193" s="140">
        <f t="shared" ref="H193:H194" si="60">G193*0.8</f>
        <v>3120</v>
      </c>
      <c r="J193" s="164"/>
      <c r="K193" s="89">
        <f t="shared" ref="K193:K194" si="61">J193*H193</f>
        <v>0</v>
      </c>
      <c r="L193" s="204" t="s">
        <v>53</v>
      </c>
      <c r="N193" s="13"/>
    </row>
    <row r="194" spans="1:14" ht="27.9" customHeight="1" x14ac:dyDescent="0.3">
      <c r="A194" s="10"/>
      <c r="B194" s="220"/>
      <c r="C194" s="215" t="s">
        <v>296</v>
      </c>
      <c r="D194" s="216"/>
      <c r="E194" s="216"/>
      <c r="F194" s="216"/>
      <c r="G194" s="109">
        <v>3900</v>
      </c>
      <c r="H194" s="140">
        <f t="shared" si="60"/>
        <v>3120</v>
      </c>
      <c r="I194" s="10" t="s">
        <v>53</v>
      </c>
      <c r="J194" s="164"/>
      <c r="K194" s="89">
        <f t="shared" si="61"/>
        <v>0</v>
      </c>
      <c r="L194" s="203"/>
      <c r="N194" s="13"/>
    </row>
    <row r="195" spans="1:14" ht="8.1" customHeight="1" x14ac:dyDescent="0.3">
      <c r="A195" s="10"/>
      <c r="B195" s="220"/>
      <c r="C195" s="157"/>
      <c r="D195" s="158"/>
      <c r="E195" s="158"/>
      <c r="F195" s="159"/>
      <c r="G195" s="144">
        <v>0</v>
      </c>
      <c r="H195" s="145"/>
      <c r="J195" s="166"/>
      <c r="K195" s="90"/>
      <c r="L195" s="205"/>
      <c r="N195" s="13"/>
    </row>
    <row r="196" spans="1:14" ht="27.9" customHeight="1" x14ac:dyDescent="0.3">
      <c r="A196" s="10"/>
      <c r="B196" s="220"/>
      <c r="C196" s="215" t="s">
        <v>297</v>
      </c>
      <c r="D196" s="216"/>
      <c r="E196" s="216"/>
      <c r="F196" s="216"/>
      <c r="G196" s="109">
        <v>3900</v>
      </c>
      <c r="H196" s="140">
        <f t="shared" ref="H196:H197" si="62">G196*0.8</f>
        <v>3120</v>
      </c>
      <c r="I196" s="38"/>
      <c r="J196" s="164"/>
      <c r="K196" s="89">
        <f t="shared" ref="K196:K200" si="63">J196*H196</f>
        <v>0</v>
      </c>
      <c r="L196" s="203"/>
      <c r="N196" s="13"/>
    </row>
    <row r="197" spans="1:14" ht="27.9" customHeight="1" x14ac:dyDescent="0.3">
      <c r="A197" s="10"/>
      <c r="B197" s="220"/>
      <c r="C197" s="215" t="s">
        <v>298</v>
      </c>
      <c r="D197" s="216"/>
      <c r="E197" s="216"/>
      <c r="F197" s="216"/>
      <c r="G197" s="109">
        <v>3900</v>
      </c>
      <c r="H197" s="140">
        <f t="shared" si="62"/>
        <v>3120</v>
      </c>
      <c r="J197" s="164"/>
      <c r="K197" s="89">
        <f t="shared" si="63"/>
        <v>0</v>
      </c>
      <c r="L197" s="203"/>
      <c r="N197" s="13"/>
    </row>
    <row r="198" spans="1:14" ht="8.1" customHeight="1" x14ac:dyDescent="0.3">
      <c r="A198" s="10"/>
      <c r="B198" s="220"/>
      <c r="C198" s="157"/>
      <c r="D198" s="158"/>
      <c r="E198" s="158"/>
      <c r="F198" s="159"/>
      <c r="G198" s="144">
        <v>0</v>
      </c>
      <c r="H198" s="145"/>
      <c r="J198" s="166"/>
      <c r="K198" s="90"/>
      <c r="L198" s="205"/>
      <c r="N198" s="13"/>
    </row>
    <row r="199" spans="1:14" ht="27.9" customHeight="1" x14ac:dyDescent="0.3">
      <c r="A199" s="10"/>
      <c r="B199" s="220"/>
      <c r="C199" s="215" t="s">
        <v>299</v>
      </c>
      <c r="D199" s="216"/>
      <c r="E199" s="216"/>
      <c r="F199" s="216"/>
      <c r="G199" s="109">
        <v>3900</v>
      </c>
      <c r="H199" s="140">
        <f t="shared" ref="H199:H200" si="64">G199*0.8</f>
        <v>3120</v>
      </c>
      <c r="J199" s="164"/>
      <c r="K199" s="89">
        <f t="shared" si="63"/>
        <v>0</v>
      </c>
      <c r="L199" s="204" t="s">
        <v>53</v>
      </c>
      <c r="N199" s="13"/>
    </row>
    <row r="200" spans="1:14" ht="27.9" customHeight="1" thickBot="1" x14ac:dyDescent="0.35">
      <c r="A200" s="10"/>
      <c r="B200" s="220"/>
      <c r="C200" s="282" t="s">
        <v>300</v>
      </c>
      <c r="D200" s="283"/>
      <c r="E200" s="283"/>
      <c r="F200" s="283"/>
      <c r="G200" s="160">
        <v>3900</v>
      </c>
      <c r="H200" s="161">
        <f t="shared" si="64"/>
        <v>3120</v>
      </c>
      <c r="I200" s="10" t="s">
        <v>53</v>
      </c>
      <c r="J200" s="164"/>
      <c r="K200" s="89">
        <f t="shared" si="63"/>
        <v>0</v>
      </c>
      <c r="L200" s="203"/>
      <c r="N200" s="13"/>
    </row>
    <row r="201" spans="1:14" ht="36" customHeight="1" thickBot="1" x14ac:dyDescent="0.4">
      <c r="A201" s="10"/>
      <c r="B201" s="217" t="s">
        <v>231</v>
      </c>
      <c r="C201" s="217"/>
      <c r="D201" s="217"/>
      <c r="E201" s="217"/>
      <c r="F201" s="217"/>
      <c r="G201" s="217"/>
      <c r="H201" s="191">
        <v>-0.2</v>
      </c>
      <c r="J201" s="198" t="s">
        <v>55</v>
      </c>
      <c r="K201" s="195"/>
      <c r="L201" s="202"/>
      <c r="N201" s="13"/>
    </row>
    <row r="202" spans="1:14" ht="27.9" customHeight="1" thickBot="1" x14ac:dyDescent="0.35">
      <c r="A202" s="10"/>
      <c r="B202" s="183" t="s">
        <v>276</v>
      </c>
      <c r="C202" s="223" t="s">
        <v>272</v>
      </c>
      <c r="D202" s="224"/>
      <c r="E202" s="224"/>
      <c r="F202" s="224"/>
      <c r="G202" s="184">
        <v>13800</v>
      </c>
      <c r="H202" s="185">
        <f t="shared" ref="H202:H205" si="65">G202*0.8</f>
        <v>11040</v>
      </c>
      <c r="I202" s="38"/>
      <c r="J202" s="164"/>
      <c r="K202" s="89">
        <f t="shared" ref="K202:K205" si="66">J202*H202</f>
        <v>0</v>
      </c>
      <c r="L202" s="203"/>
      <c r="N202" s="13"/>
    </row>
    <row r="203" spans="1:14" ht="27.9" customHeight="1" x14ac:dyDescent="0.3">
      <c r="A203" s="10"/>
      <c r="B203" s="221" t="s">
        <v>277</v>
      </c>
      <c r="C203" s="218" t="s">
        <v>273</v>
      </c>
      <c r="D203" s="219"/>
      <c r="E203" s="219"/>
      <c r="F203" s="219"/>
      <c r="G203" s="155">
        <v>15800</v>
      </c>
      <c r="H203" s="156">
        <f t="shared" si="65"/>
        <v>12640</v>
      </c>
      <c r="J203" s="164"/>
      <c r="K203" s="89">
        <f t="shared" si="66"/>
        <v>0</v>
      </c>
      <c r="L203" s="203"/>
      <c r="N203" s="13"/>
    </row>
    <row r="204" spans="1:14" ht="27.9" customHeight="1" x14ac:dyDescent="0.3">
      <c r="A204" s="10"/>
      <c r="B204" s="221"/>
      <c r="C204" s="228" t="s">
        <v>274</v>
      </c>
      <c r="D204" s="229"/>
      <c r="E204" s="229"/>
      <c r="F204" s="229"/>
      <c r="G204" s="109">
        <v>15800</v>
      </c>
      <c r="H204" s="140">
        <f t="shared" si="65"/>
        <v>12640</v>
      </c>
      <c r="J204" s="164"/>
      <c r="K204" s="89">
        <f t="shared" si="66"/>
        <v>0</v>
      </c>
      <c r="L204" s="204" t="s">
        <v>53</v>
      </c>
      <c r="N204" s="13"/>
    </row>
    <row r="205" spans="1:14" ht="27.9" customHeight="1" thickBot="1" x14ac:dyDescent="0.35">
      <c r="A205" s="10"/>
      <c r="B205" s="222"/>
      <c r="C205" s="211" t="s">
        <v>275</v>
      </c>
      <c r="D205" s="212"/>
      <c r="E205" s="212"/>
      <c r="F205" s="212"/>
      <c r="G205" s="109">
        <v>12800</v>
      </c>
      <c r="H205" s="140">
        <f t="shared" si="65"/>
        <v>10240</v>
      </c>
      <c r="I205" s="14" t="s">
        <v>53</v>
      </c>
      <c r="J205" s="164"/>
      <c r="K205" s="89">
        <f t="shared" si="66"/>
        <v>0</v>
      </c>
      <c r="L205" s="203"/>
      <c r="N205" s="13"/>
    </row>
    <row r="206" spans="1:14" ht="8.1" customHeight="1" thickBot="1" x14ac:dyDescent="0.35">
      <c r="A206" s="10"/>
      <c r="B206" s="33"/>
      <c r="C206" s="141"/>
      <c r="D206" s="142"/>
      <c r="E206" s="142"/>
      <c r="F206" s="143"/>
      <c r="G206" s="144">
        <v>0</v>
      </c>
      <c r="H206" s="145"/>
      <c r="I206" s="194"/>
      <c r="J206" s="166"/>
      <c r="K206" s="90"/>
      <c r="L206" s="205"/>
      <c r="N206" s="13"/>
    </row>
    <row r="207" spans="1:14" ht="28.05" customHeight="1" x14ac:dyDescent="0.3">
      <c r="A207" s="10"/>
      <c r="B207" s="112"/>
      <c r="C207" s="228" t="s">
        <v>279</v>
      </c>
      <c r="D207" s="229"/>
      <c r="E207" s="229"/>
      <c r="F207" s="229"/>
      <c r="G207" s="109">
        <v>3800</v>
      </c>
      <c r="H207" s="140">
        <f t="shared" ref="H207:H208" si="67">G207*0.8</f>
        <v>3040</v>
      </c>
      <c r="I207" s="38"/>
      <c r="J207" s="164"/>
      <c r="K207" s="89">
        <f t="shared" ref="K207:K208" si="68">J207*H207</f>
        <v>0</v>
      </c>
      <c r="L207" s="203"/>
      <c r="N207" s="13"/>
    </row>
    <row r="208" spans="1:14" ht="28.05" customHeight="1" thickBot="1" x14ac:dyDescent="0.35">
      <c r="A208" s="10"/>
      <c r="B208" s="112"/>
      <c r="C208" s="280" t="s">
        <v>278</v>
      </c>
      <c r="D208" s="281"/>
      <c r="E208" s="281"/>
      <c r="F208" s="281"/>
      <c r="G208" s="160">
        <v>3800</v>
      </c>
      <c r="H208" s="161">
        <f t="shared" si="67"/>
        <v>3040</v>
      </c>
      <c r="J208" s="164"/>
      <c r="K208" s="89">
        <f t="shared" si="68"/>
        <v>0</v>
      </c>
      <c r="L208" s="203"/>
      <c r="N208" s="13"/>
    </row>
    <row r="209" spans="1:14" ht="36" customHeight="1" thickBot="1" x14ac:dyDescent="0.4">
      <c r="A209" s="10"/>
      <c r="B209" s="217" t="s">
        <v>308</v>
      </c>
      <c r="C209" s="217"/>
      <c r="D209" s="217"/>
      <c r="E209" s="217"/>
      <c r="F209" s="217"/>
      <c r="G209" s="217"/>
      <c r="H209" s="191">
        <v>-0.25</v>
      </c>
      <c r="J209" s="198" t="s">
        <v>55</v>
      </c>
      <c r="K209" s="195"/>
      <c r="L209" s="202"/>
      <c r="N209" s="13"/>
    </row>
    <row r="210" spans="1:14" ht="28.05" customHeight="1" x14ac:dyDescent="0.3">
      <c r="A210" s="10"/>
      <c r="B210" s="221"/>
      <c r="C210" s="276" t="s">
        <v>305</v>
      </c>
      <c r="D210" s="277"/>
      <c r="E210" s="277"/>
      <c r="F210" s="277"/>
      <c r="G210" s="155">
        <v>2400</v>
      </c>
      <c r="H210" s="156">
        <f>G210*0.75</f>
        <v>1800</v>
      </c>
      <c r="J210" s="164"/>
      <c r="K210" s="89">
        <f t="shared" ref="K210:K212" si="69">J210*H210</f>
        <v>0</v>
      </c>
      <c r="L210" s="203"/>
      <c r="N210" s="13"/>
    </row>
    <row r="211" spans="1:14" ht="28.05" customHeight="1" x14ac:dyDescent="0.3">
      <c r="A211" s="10"/>
      <c r="B211" s="221"/>
      <c r="C211" s="278" t="s">
        <v>306</v>
      </c>
      <c r="D211" s="279"/>
      <c r="E211" s="279"/>
      <c r="F211" s="279"/>
      <c r="G211" s="109">
        <v>2400</v>
      </c>
      <c r="H211" s="140">
        <f t="shared" ref="H211:H214" si="70">G211*0.75</f>
        <v>1800</v>
      </c>
      <c r="J211" s="164"/>
      <c r="K211" s="89">
        <f t="shared" si="69"/>
        <v>0</v>
      </c>
      <c r="L211" s="204" t="s">
        <v>53</v>
      </c>
      <c r="N211" s="13"/>
    </row>
    <row r="212" spans="1:14" ht="28.05" customHeight="1" x14ac:dyDescent="0.3">
      <c r="A212" s="10"/>
      <c r="B212" s="221"/>
      <c r="C212" s="278" t="s">
        <v>307</v>
      </c>
      <c r="D212" s="279"/>
      <c r="E212" s="279"/>
      <c r="F212" s="279"/>
      <c r="G212" s="109">
        <v>2400</v>
      </c>
      <c r="H212" s="140">
        <f t="shared" si="70"/>
        <v>1800</v>
      </c>
      <c r="I212" s="10" t="s">
        <v>53</v>
      </c>
      <c r="J212" s="164"/>
      <c r="K212" s="89">
        <f t="shared" si="69"/>
        <v>0</v>
      </c>
      <c r="L212" s="203"/>
      <c r="N212" s="13"/>
    </row>
    <row r="213" spans="1:14" ht="28.05" customHeight="1" x14ac:dyDescent="0.3">
      <c r="A213" s="10"/>
      <c r="B213" s="221"/>
      <c r="C213" s="270" t="s">
        <v>309</v>
      </c>
      <c r="D213" s="271"/>
      <c r="E213" s="271"/>
      <c r="F213" s="271"/>
      <c r="G213" s="109">
        <v>1800</v>
      </c>
      <c r="H213" s="140">
        <f t="shared" si="70"/>
        <v>1350</v>
      </c>
      <c r="I213" s="38"/>
      <c r="J213" s="164"/>
      <c r="K213" s="89">
        <f t="shared" ref="K213:K214" si="71">J213*H213</f>
        <v>0</v>
      </c>
      <c r="L213" s="203"/>
      <c r="N213" s="13"/>
    </row>
    <row r="214" spans="1:14" ht="28.05" customHeight="1" thickBot="1" x14ac:dyDescent="0.35">
      <c r="A214" s="10"/>
      <c r="B214" s="222"/>
      <c r="C214" s="272" t="s">
        <v>62</v>
      </c>
      <c r="D214" s="273"/>
      <c r="E214" s="273"/>
      <c r="F214" s="273"/>
      <c r="G214" s="162">
        <v>2400</v>
      </c>
      <c r="H214" s="163">
        <f t="shared" si="70"/>
        <v>1800</v>
      </c>
      <c r="J214" s="165"/>
      <c r="K214" s="89">
        <f t="shared" si="71"/>
        <v>0</v>
      </c>
      <c r="L214" s="203"/>
      <c r="N214" s="13"/>
    </row>
    <row r="215" spans="1:14" s="1" customFormat="1" ht="25.2" customHeight="1" x14ac:dyDescent="0.3">
      <c r="A215" s="11"/>
      <c r="B215" s="20"/>
      <c r="C215" s="21"/>
      <c r="D215" s="22"/>
      <c r="E215" s="22"/>
      <c r="F215" s="22"/>
      <c r="G215" s="23"/>
      <c r="H215" s="23"/>
      <c r="J215" s="24"/>
      <c r="K215" s="210">
        <f>SUM(K8:K214)</f>
        <v>0</v>
      </c>
      <c r="L215" s="25"/>
    </row>
    <row r="216" spans="1:14" s="1" customFormat="1" ht="20.100000000000001" customHeight="1" x14ac:dyDescent="0.3">
      <c r="A216" s="11"/>
      <c r="B216" s="20"/>
      <c r="C216" s="21"/>
      <c r="D216" s="22"/>
      <c r="E216" s="22"/>
      <c r="F216" s="22"/>
      <c r="G216" s="23"/>
      <c r="H216" s="23"/>
      <c r="J216" s="24"/>
      <c r="K216" s="35"/>
      <c r="L216" s="25"/>
    </row>
    <row r="217" spans="1:14" s="1" customFormat="1" ht="20.100000000000001" customHeight="1" x14ac:dyDescent="0.3">
      <c r="A217" s="11"/>
      <c r="B217" s="20"/>
      <c r="C217" s="21"/>
      <c r="D217" s="22"/>
      <c r="E217" s="22" t="s">
        <v>53</v>
      </c>
      <c r="F217" s="22"/>
      <c r="G217" s="23"/>
      <c r="H217" s="23"/>
      <c r="J217" s="24"/>
      <c r="K217" s="35"/>
      <c r="L217" s="25"/>
    </row>
    <row r="218" spans="1:14" s="1" customFormat="1" ht="20.100000000000001" customHeight="1" x14ac:dyDescent="0.3">
      <c r="A218" s="11"/>
      <c r="B218" s="20"/>
      <c r="C218" s="21"/>
      <c r="D218" s="22"/>
      <c r="E218" s="22"/>
      <c r="F218" s="22"/>
      <c r="G218" s="23"/>
      <c r="H218" s="23"/>
      <c r="J218" s="24"/>
      <c r="K218" s="35"/>
      <c r="L218" s="25"/>
    </row>
    <row r="219" spans="1:14" s="1" customFormat="1" ht="20.100000000000001" customHeight="1" x14ac:dyDescent="0.3">
      <c r="A219" s="11"/>
      <c r="B219" s="20"/>
      <c r="C219" s="21"/>
      <c r="D219" s="22"/>
      <c r="E219" s="22"/>
      <c r="F219" s="22"/>
      <c r="G219" s="23"/>
      <c r="H219" s="23"/>
      <c r="J219" s="24"/>
      <c r="K219" s="35"/>
      <c r="L219" s="25"/>
    </row>
    <row r="220" spans="1:14" s="1" customFormat="1" ht="20.100000000000001" customHeight="1" x14ac:dyDescent="0.3">
      <c r="A220" s="11"/>
      <c r="B220" s="20"/>
      <c r="C220" s="21"/>
      <c r="D220" s="22"/>
      <c r="E220" s="22"/>
      <c r="F220" s="22"/>
      <c r="G220" s="23"/>
      <c r="H220" s="23"/>
      <c r="J220" s="24"/>
      <c r="K220" s="35"/>
      <c r="L220" s="25"/>
    </row>
    <row r="221" spans="1:14" s="1" customFormat="1" ht="20.100000000000001" customHeight="1" x14ac:dyDescent="0.3">
      <c r="A221" s="11"/>
      <c r="B221" s="20"/>
      <c r="C221" s="21"/>
      <c r="D221" s="22"/>
      <c r="E221" s="22"/>
      <c r="F221" s="22"/>
      <c r="G221" s="23"/>
      <c r="H221" s="23"/>
      <c r="J221" s="24"/>
      <c r="K221" s="35"/>
      <c r="L221" s="25"/>
    </row>
    <row r="222" spans="1:14" s="1" customFormat="1" ht="20.100000000000001" customHeight="1" x14ac:dyDescent="0.3">
      <c r="A222" s="11"/>
      <c r="B222" s="20"/>
      <c r="C222" s="21"/>
      <c r="D222" s="22"/>
      <c r="E222" s="22"/>
      <c r="F222" s="22"/>
      <c r="G222" s="23"/>
      <c r="H222" s="23"/>
      <c r="J222" s="24"/>
      <c r="K222" s="35"/>
      <c r="L222" s="25"/>
    </row>
    <row r="223" spans="1:14" s="1" customFormat="1" ht="20.100000000000001" customHeight="1" x14ac:dyDescent="0.3">
      <c r="A223" s="11"/>
      <c r="B223" s="20"/>
      <c r="C223" s="21"/>
      <c r="D223" s="22"/>
      <c r="E223" s="22"/>
      <c r="F223" s="22"/>
      <c r="G223" s="23"/>
      <c r="H223" s="23"/>
      <c r="J223" s="24"/>
      <c r="K223" s="35"/>
      <c r="L223" s="25"/>
    </row>
    <row r="224" spans="1:14" s="1" customFormat="1" ht="20.100000000000001" customHeight="1" x14ac:dyDescent="0.3">
      <c r="A224" s="11"/>
      <c r="B224" s="20"/>
      <c r="C224" s="21"/>
      <c r="D224" s="22"/>
      <c r="E224" s="22"/>
      <c r="F224" s="22"/>
      <c r="G224" s="23"/>
      <c r="H224" s="23"/>
      <c r="J224" s="24"/>
      <c r="K224" s="35"/>
      <c r="L224" s="25"/>
    </row>
    <row r="225" spans="1:12" s="1" customFormat="1" ht="20.100000000000001" customHeight="1" x14ac:dyDescent="0.3">
      <c r="A225" s="11"/>
      <c r="B225" s="20"/>
      <c r="C225" s="21"/>
      <c r="D225" s="22"/>
      <c r="E225" s="22"/>
      <c r="F225" s="22"/>
      <c r="G225" s="23"/>
      <c r="H225" s="23"/>
      <c r="J225" s="24"/>
      <c r="K225" s="35"/>
      <c r="L225" s="25"/>
    </row>
    <row r="226" spans="1:12" s="1" customFormat="1" ht="20.100000000000001" customHeight="1" x14ac:dyDescent="0.3">
      <c r="A226" s="11"/>
      <c r="B226" s="20"/>
      <c r="C226" s="21"/>
      <c r="D226" s="22"/>
      <c r="E226" s="22"/>
      <c r="F226" s="22"/>
      <c r="G226" s="23"/>
      <c r="H226" s="23"/>
      <c r="J226" s="24"/>
      <c r="K226" s="35"/>
      <c r="L226" s="25"/>
    </row>
    <row r="227" spans="1:12" s="1" customFormat="1" ht="20.100000000000001" customHeight="1" x14ac:dyDescent="0.3">
      <c r="A227" s="11"/>
      <c r="B227" s="20"/>
      <c r="C227" s="21"/>
      <c r="D227" s="22"/>
      <c r="E227" s="22"/>
      <c r="F227" s="22"/>
      <c r="G227" s="23"/>
      <c r="H227" s="23"/>
      <c r="J227" s="24"/>
      <c r="K227" s="35"/>
      <c r="L227" s="25"/>
    </row>
    <row r="228" spans="1:12" s="1" customFormat="1" ht="20.100000000000001" customHeight="1" x14ac:dyDescent="0.3">
      <c r="A228" s="11"/>
      <c r="B228" s="20"/>
      <c r="C228" s="21"/>
      <c r="D228" s="22"/>
      <c r="E228" s="22"/>
      <c r="F228" s="22"/>
      <c r="G228" s="23"/>
      <c r="H228" s="23"/>
      <c r="J228" s="24"/>
      <c r="K228" s="35"/>
      <c r="L228" s="25"/>
    </row>
    <row r="229" spans="1:12" s="1" customFormat="1" ht="20.100000000000001" customHeight="1" x14ac:dyDescent="0.3">
      <c r="A229" s="11"/>
      <c r="B229" s="20"/>
      <c r="C229" s="21"/>
      <c r="D229" s="22"/>
      <c r="E229" s="22"/>
      <c r="F229" s="22"/>
      <c r="G229" s="23"/>
      <c r="H229" s="23"/>
      <c r="J229" s="24"/>
      <c r="K229" s="35"/>
      <c r="L229" s="25"/>
    </row>
    <row r="230" spans="1:12" s="1" customFormat="1" ht="20.100000000000001" customHeight="1" x14ac:dyDescent="0.3">
      <c r="A230" s="11"/>
      <c r="B230" s="20"/>
      <c r="C230" s="21"/>
      <c r="D230" s="22"/>
      <c r="E230" s="22"/>
      <c r="F230" s="22"/>
      <c r="G230" s="23"/>
      <c r="H230" s="23"/>
      <c r="J230" s="24"/>
      <c r="K230" s="35"/>
      <c r="L230" s="25"/>
    </row>
    <row r="231" spans="1:12" s="1" customFormat="1" ht="20.100000000000001" customHeight="1" x14ac:dyDescent="0.3">
      <c r="A231" s="11"/>
      <c r="B231" s="20"/>
      <c r="C231" s="21"/>
      <c r="D231" s="22"/>
      <c r="E231" s="22"/>
      <c r="F231" s="22"/>
      <c r="G231" s="23"/>
      <c r="H231" s="23"/>
      <c r="J231" s="24"/>
      <c r="K231" s="35"/>
      <c r="L231" s="25"/>
    </row>
    <row r="232" spans="1:12" s="1" customFormat="1" ht="20.100000000000001" customHeight="1" x14ac:dyDescent="0.3">
      <c r="A232" s="11"/>
      <c r="B232" s="20"/>
      <c r="C232" s="21"/>
      <c r="D232" s="22"/>
      <c r="E232" s="22"/>
      <c r="F232" s="22"/>
      <c r="G232" s="23"/>
      <c r="H232" s="23"/>
      <c r="J232" s="24"/>
      <c r="K232" s="35"/>
      <c r="L232" s="25"/>
    </row>
    <row r="233" spans="1:12" s="1" customFormat="1" ht="20.100000000000001" customHeight="1" x14ac:dyDescent="0.3">
      <c r="A233" s="11"/>
      <c r="B233" s="20"/>
      <c r="C233" s="21"/>
      <c r="D233" s="22"/>
      <c r="E233" s="22"/>
      <c r="F233" s="22"/>
      <c r="G233" s="23"/>
      <c r="H233" s="23"/>
      <c r="J233" s="24"/>
      <c r="K233" s="35"/>
      <c r="L233" s="25"/>
    </row>
    <row r="234" spans="1:12" s="1" customFormat="1" ht="20.100000000000001" customHeight="1" x14ac:dyDescent="0.3">
      <c r="A234" s="11"/>
      <c r="B234" s="20"/>
      <c r="C234" s="21"/>
      <c r="D234" s="22"/>
      <c r="E234" s="22"/>
      <c r="F234" s="22"/>
      <c r="G234" s="23"/>
      <c r="H234" s="23"/>
      <c r="J234" s="24"/>
      <c r="K234" s="35"/>
      <c r="L234" s="25"/>
    </row>
    <row r="235" spans="1:12" s="1" customFormat="1" ht="20.100000000000001" customHeight="1" x14ac:dyDescent="0.3">
      <c r="A235" s="11"/>
      <c r="B235" s="20"/>
      <c r="C235" s="21"/>
      <c r="D235" s="22"/>
      <c r="E235" s="22"/>
      <c r="F235" s="22"/>
      <c r="G235" s="23"/>
      <c r="H235" s="23"/>
      <c r="J235" s="24"/>
      <c r="K235" s="35"/>
      <c r="L235" s="25"/>
    </row>
    <row r="236" spans="1:12" s="1" customFormat="1" ht="20.100000000000001" customHeight="1" x14ac:dyDescent="0.3">
      <c r="A236" s="11"/>
      <c r="B236" s="20"/>
      <c r="C236" s="21"/>
      <c r="D236" s="22"/>
      <c r="E236" s="22"/>
      <c r="F236" s="22"/>
      <c r="G236" s="23"/>
      <c r="H236" s="23"/>
      <c r="J236" s="24"/>
      <c r="K236" s="35"/>
      <c r="L236" s="25"/>
    </row>
    <row r="237" spans="1:12" s="1" customFormat="1" ht="20.100000000000001" customHeight="1" x14ac:dyDescent="0.3">
      <c r="A237" s="11"/>
      <c r="B237" s="20"/>
      <c r="C237" s="21"/>
      <c r="D237" s="22"/>
      <c r="E237" s="22"/>
      <c r="F237" s="22"/>
      <c r="G237" s="23"/>
      <c r="H237" s="23"/>
      <c r="J237" s="24"/>
      <c r="K237" s="35"/>
      <c r="L237" s="25"/>
    </row>
    <row r="238" spans="1:12" s="1" customFormat="1" ht="20.100000000000001" customHeight="1" x14ac:dyDescent="0.3">
      <c r="A238" s="11"/>
      <c r="B238" s="20"/>
      <c r="C238" s="21"/>
      <c r="D238" s="22"/>
      <c r="E238" s="22"/>
      <c r="F238" s="22"/>
      <c r="G238" s="23"/>
      <c r="H238" s="23"/>
      <c r="J238" s="24"/>
      <c r="K238" s="35"/>
      <c r="L238" s="25"/>
    </row>
    <row r="239" spans="1:12" s="1" customFormat="1" ht="20.100000000000001" customHeight="1" x14ac:dyDescent="0.3">
      <c r="A239" s="11"/>
      <c r="B239" s="20"/>
      <c r="C239" s="21"/>
      <c r="D239" s="22"/>
      <c r="E239" s="22"/>
      <c r="F239" s="22"/>
      <c r="G239" s="23"/>
      <c r="H239" s="23"/>
      <c r="J239" s="24"/>
      <c r="K239" s="35"/>
      <c r="L239" s="25"/>
    </row>
    <row r="240" spans="1:12" s="1" customFormat="1" ht="20.100000000000001" customHeight="1" x14ac:dyDescent="0.3">
      <c r="A240" s="11"/>
      <c r="B240" s="20"/>
      <c r="C240" s="21"/>
      <c r="D240" s="22"/>
      <c r="E240" s="22"/>
      <c r="F240" s="22"/>
      <c r="G240" s="23"/>
      <c r="H240" s="23"/>
      <c r="J240" s="24"/>
      <c r="K240" s="35"/>
      <c r="L240" s="25"/>
    </row>
    <row r="241" spans="1:12" s="1" customFormat="1" ht="20.100000000000001" customHeight="1" x14ac:dyDescent="0.3">
      <c r="A241" s="11"/>
      <c r="B241" s="20"/>
      <c r="C241" s="21"/>
      <c r="D241" s="22"/>
      <c r="E241" s="22"/>
      <c r="F241" s="22"/>
      <c r="G241" s="23"/>
      <c r="H241" s="23"/>
      <c r="J241" s="24"/>
      <c r="K241" s="35"/>
      <c r="L241" s="25"/>
    </row>
    <row r="242" spans="1:12" s="1" customFormat="1" ht="20.100000000000001" customHeight="1" x14ac:dyDescent="0.3">
      <c r="A242" s="11"/>
      <c r="B242" s="20"/>
      <c r="C242" s="21"/>
      <c r="D242" s="22"/>
      <c r="E242" s="22"/>
      <c r="F242" s="22"/>
      <c r="G242" s="23"/>
      <c r="H242" s="23"/>
      <c r="J242" s="24"/>
      <c r="K242" s="35"/>
      <c r="L242" s="25"/>
    </row>
    <row r="243" spans="1:12" s="1" customFormat="1" ht="20.100000000000001" customHeight="1" x14ac:dyDescent="0.3">
      <c r="A243" s="11"/>
      <c r="B243" s="20"/>
      <c r="C243" s="21"/>
      <c r="D243" s="22"/>
      <c r="E243" s="22"/>
      <c r="F243" s="22"/>
      <c r="G243" s="23"/>
      <c r="H243" s="23"/>
      <c r="J243" s="24"/>
      <c r="K243" s="35"/>
      <c r="L243" s="25"/>
    </row>
    <row r="244" spans="1:12" s="1" customFormat="1" ht="20.100000000000001" customHeight="1" x14ac:dyDescent="0.3">
      <c r="A244" s="11"/>
      <c r="B244" s="20"/>
      <c r="C244" s="21"/>
      <c r="D244" s="22"/>
      <c r="E244" s="22"/>
      <c r="F244" s="22"/>
      <c r="G244" s="23"/>
      <c r="H244" s="23"/>
      <c r="J244" s="24"/>
      <c r="K244" s="35"/>
      <c r="L244" s="25"/>
    </row>
    <row r="245" spans="1:12" s="1" customFormat="1" ht="20.100000000000001" customHeight="1" x14ac:dyDescent="0.3">
      <c r="A245" s="11"/>
      <c r="B245" s="20"/>
      <c r="C245" s="21"/>
      <c r="D245" s="22"/>
      <c r="E245" s="22"/>
      <c r="F245" s="22"/>
      <c r="G245" s="23"/>
      <c r="H245" s="23"/>
      <c r="J245" s="24"/>
      <c r="K245" s="35"/>
      <c r="L245" s="25"/>
    </row>
    <row r="246" spans="1:12" s="1" customFormat="1" ht="20.100000000000001" customHeight="1" x14ac:dyDescent="0.3">
      <c r="A246" s="11"/>
      <c r="B246" s="20"/>
      <c r="C246" s="21"/>
      <c r="D246" s="22"/>
      <c r="E246" s="22"/>
      <c r="F246" s="22"/>
      <c r="G246" s="23"/>
      <c r="H246" s="23"/>
      <c r="J246" s="24"/>
      <c r="K246" s="35"/>
      <c r="L246" s="25"/>
    </row>
    <row r="247" spans="1:12" s="1" customFormat="1" ht="20.100000000000001" customHeight="1" x14ac:dyDescent="0.3">
      <c r="A247" s="11"/>
      <c r="B247" s="20"/>
      <c r="C247" s="21"/>
      <c r="D247" s="22"/>
      <c r="E247" s="22"/>
      <c r="F247" s="22"/>
      <c r="G247" s="23"/>
      <c r="H247" s="23"/>
      <c r="J247" s="24"/>
      <c r="K247" s="35"/>
      <c r="L247" s="25"/>
    </row>
    <row r="248" spans="1:12" s="1" customFormat="1" ht="20.100000000000001" customHeight="1" x14ac:dyDescent="0.3">
      <c r="A248" s="11"/>
      <c r="B248" s="20"/>
      <c r="C248" s="21"/>
      <c r="D248" s="22"/>
      <c r="E248" s="22"/>
      <c r="F248" s="22"/>
      <c r="G248" s="23"/>
      <c r="H248" s="23"/>
      <c r="J248" s="24"/>
      <c r="K248" s="35"/>
      <c r="L248" s="25"/>
    </row>
    <row r="249" spans="1:12" s="1" customFormat="1" ht="20.100000000000001" customHeight="1" x14ac:dyDescent="0.3">
      <c r="A249" s="11"/>
      <c r="B249" s="20"/>
      <c r="C249" s="21"/>
      <c r="D249" s="22"/>
      <c r="E249" s="22"/>
      <c r="F249" s="22"/>
      <c r="G249" s="23"/>
      <c r="H249" s="23"/>
      <c r="J249" s="24"/>
      <c r="K249" s="35"/>
      <c r="L249" s="25"/>
    </row>
    <row r="250" spans="1:12" s="1" customFormat="1" ht="20.100000000000001" customHeight="1" x14ac:dyDescent="0.3">
      <c r="A250" s="11"/>
      <c r="B250" s="20"/>
      <c r="C250" s="21"/>
      <c r="D250" s="22"/>
      <c r="E250" s="22"/>
      <c r="F250" s="22"/>
      <c r="G250" s="23"/>
      <c r="H250" s="23"/>
      <c r="J250" s="24"/>
      <c r="K250" s="35"/>
      <c r="L250" s="25"/>
    </row>
    <row r="251" spans="1:12" s="1" customFormat="1" ht="20.100000000000001" customHeight="1" x14ac:dyDescent="0.3">
      <c r="A251" s="11"/>
      <c r="B251" s="20"/>
      <c r="C251" s="21"/>
      <c r="D251" s="22"/>
      <c r="E251" s="22"/>
      <c r="F251" s="22"/>
      <c r="G251" s="23"/>
      <c r="H251" s="23"/>
      <c r="J251" s="24"/>
      <c r="K251" s="35"/>
      <c r="L251" s="25"/>
    </row>
    <row r="252" spans="1:12" s="1" customFormat="1" ht="20.100000000000001" customHeight="1" x14ac:dyDescent="0.3">
      <c r="A252" s="11"/>
      <c r="B252" s="20"/>
      <c r="C252" s="21"/>
      <c r="D252" s="22"/>
      <c r="E252" s="22"/>
      <c r="F252" s="22"/>
      <c r="G252" s="23"/>
      <c r="H252" s="23"/>
      <c r="J252" s="24"/>
      <c r="K252" s="35"/>
      <c r="L252" s="25"/>
    </row>
    <row r="253" spans="1:12" s="1" customFormat="1" ht="20.100000000000001" customHeight="1" x14ac:dyDescent="0.3">
      <c r="A253" s="11"/>
      <c r="B253" s="20"/>
      <c r="C253" s="21"/>
      <c r="D253" s="22"/>
      <c r="E253" s="22"/>
      <c r="F253" s="22"/>
      <c r="G253" s="23"/>
      <c r="H253" s="23"/>
      <c r="J253" s="24"/>
      <c r="K253" s="35"/>
      <c r="L253" s="25"/>
    </row>
    <row r="254" spans="1:12" s="1" customFormat="1" ht="20.100000000000001" customHeight="1" x14ac:dyDescent="0.3">
      <c r="A254" s="11"/>
      <c r="B254" s="20"/>
      <c r="C254" s="21"/>
      <c r="D254" s="22"/>
      <c r="E254" s="22"/>
      <c r="F254" s="22"/>
      <c r="G254" s="23"/>
      <c r="H254" s="23"/>
      <c r="J254" s="24"/>
      <c r="K254" s="35"/>
      <c r="L254" s="25"/>
    </row>
    <row r="255" spans="1:12" s="1" customFormat="1" ht="20.100000000000001" customHeight="1" x14ac:dyDescent="0.3">
      <c r="A255" s="11"/>
      <c r="B255" s="20"/>
      <c r="C255" s="21"/>
      <c r="D255" s="22"/>
      <c r="E255" s="22"/>
      <c r="F255" s="22"/>
      <c r="G255" s="23"/>
      <c r="H255" s="23"/>
      <c r="J255" s="24"/>
      <c r="K255" s="35"/>
      <c r="L255" s="25"/>
    </row>
    <row r="256" spans="1:12" s="1" customFormat="1" ht="20.100000000000001" customHeight="1" x14ac:dyDescent="0.3">
      <c r="A256" s="11"/>
      <c r="B256" s="20"/>
      <c r="C256" s="21"/>
      <c r="D256" s="22"/>
      <c r="E256" s="22"/>
      <c r="F256" s="22"/>
      <c r="G256" s="23"/>
      <c r="H256" s="23"/>
      <c r="J256" s="24"/>
      <c r="K256" s="35"/>
      <c r="L256" s="25"/>
    </row>
    <row r="257" spans="1:12" s="1" customFormat="1" ht="20.100000000000001" customHeight="1" x14ac:dyDescent="0.3">
      <c r="A257" s="11"/>
      <c r="B257" s="20"/>
      <c r="C257" s="21"/>
      <c r="D257" s="22"/>
      <c r="E257" s="22"/>
      <c r="F257" s="22"/>
      <c r="G257" s="23"/>
      <c r="H257" s="23"/>
      <c r="J257" s="24"/>
      <c r="K257" s="35"/>
      <c r="L257" s="25"/>
    </row>
    <row r="258" spans="1:12" s="1" customFormat="1" ht="20.100000000000001" customHeight="1" x14ac:dyDescent="0.3">
      <c r="A258" s="11"/>
      <c r="B258" s="20"/>
      <c r="C258" s="21"/>
      <c r="D258" s="22"/>
      <c r="E258" s="22"/>
      <c r="F258" s="22"/>
      <c r="G258" s="23"/>
      <c r="H258" s="23"/>
      <c r="J258" s="24"/>
      <c r="K258" s="35"/>
      <c r="L258" s="25"/>
    </row>
    <row r="259" spans="1:12" s="1" customFormat="1" ht="20.100000000000001" customHeight="1" x14ac:dyDescent="0.3">
      <c r="A259" s="11"/>
      <c r="B259" s="20"/>
      <c r="C259" s="21"/>
      <c r="D259" s="22"/>
      <c r="E259" s="22"/>
      <c r="F259" s="22"/>
      <c r="G259" s="23"/>
      <c r="H259" s="23"/>
      <c r="J259" s="24"/>
      <c r="K259" s="35"/>
      <c r="L259" s="25"/>
    </row>
    <row r="260" spans="1:12" s="1" customFormat="1" ht="20.100000000000001" customHeight="1" x14ac:dyDescent="0.3">
      <c r="A260" s="11"/>
      <c r="B260" s="20"/>
      <c r="C260" s="21"/>
      <c r="D260" s="22"/>
      <c r="E260" s="22"/>
      <c r="F260" s="22"/>
      <c r="G260" s="23"/>
      <c r="H260" s="23"/>
      <c r="J260" s="24"/>
      <c r="K260" s="25"/>
      <c r="L260" s="25"/>
    </row>
    <row r="261" spans="1:12" s="1" customFormat="1" ht="20.100000000000001" customHeight="1" x14ac:dyDescent="0.3">
      <c r="A261" s="11"/>
      <c r="B261" s="20"/>
      <c r="C261" s="21"/>
      <c r="D261" s="22"/>
      <c r="E261" s="22"/>
      <c r="F261" s="22"/>
      <c r="G261" s="23"/>
      <c r="H261" s="23"/>
      <c r="J261" s="24"/>
      <c r="K261" s="25"/>
      <c r="L261" s="25"/>
    </row>
    <row r="262" spans="1:12" s="1" customFormat="1" ht="20.100000000000001" customHeight="1" x14ac:dyDescent="0.3">
      <c r="A262" s="11"/>
      <c r="B262" s="20"/>
      <c r="C262" s="21"/>
      <c r="D262" s="22"/>
      <c r="E262" s="22"/>
      <c r="F262" s="22"/>
      <c r="G262" s="23"/>
      <c r="H262" s="23"/>
      <c r="J262" s="24"/>
      <c r="K262" s="25"/>
      <c r="L262" s="25"/>
    </row>
    <row r="263" spans="1:12" s="1" customFormat="1" ht="20.100000000000001" customHeight="1" x14ac:dyDescent="0.3">
      <c r="A263" s="11"/>
      <c r="B263" s="20"/>
      <c r="C263" s="21"/>
      <c r="D263" s="22"/>
      <c r="E263" s="22"/>
      <c r="F263" s="22"/>
      <c r="G263" s="23"/>
      <c r="H263" s="23"/>
      <c r="J263" s="24"/>
      <c r="K263" s="25"/>
      <c r="L263" s="25"/>
    </row>
    <row r="264" spans="1:12" s="1" customFormat="1" ht="20.100000000000001" customHeight="1" x14ac:dyDescent="0.3">
      <c r="A264" s="11"/>
      <c r="B264" s="20"/>
      <c r="C264" s="21"/>
      <c r="D264" s="22"/>
      <c r="E264" s="22"/>
      <c r="F264" s="22"/>
      <c r="G264" s="23"/>
      <c r="H264" s="23"/>
      <c r="J264" s="24"/>
      <c r="K264" s="25"/>
      <c r="L264" s="25"/>
    </row>
    <row r="265" spans="1:12" s="1" customFormat="1" ht="20.100000000000001" customHeight="1" x14ac:dyDescent="0.3">
      <c r="A265" s="11"/>
      <c r="B265" s="20"/>
      <c r="C265" s="21"/>
      <c r="D265" s="22"/>
      <c r="E265" s="22"/>
      <c r="F265" s="22"/>
      <c r="G265" s="23"/>
      <c r="H265" s="23"/>
      <c r="J265" s="24"/>
      <c r="K265" s="25"/>
      <c r="L265" s="25"/>
    </row>
    <row r="266" spans="1:12" s="1" customFormat="1" ht="20.100000000000001" customHeight="1" x14ac:dyDescent="0.3">
      <c r="A266" s="11"/>
      <c r="B266" s="20"/>
      <c r="C266" s="21"/>
      <c r="D266" s="22"/>
      <c r="E266" s="22"/>
      <c r="F266" s="22"/>
      <c r="G266" s="23"/>
      <c r="H266" s="23"/>
      <c r="J266" s="24"/>
      <c r="K266" s="25"/>
      <c r="L266" s="25"/>
    </row>
    <row r="267" spans="1:12" s="1" customFormat="1" ht="20.100000000000001" customHeight="1" x14ac:dyDescent="0.3">
      <c r="A267" s="11"/>
      <c r="B267" s="20"/>
      <c r="C267" s="21"/>
      <c r="D267" s="22"/>
      <c r="E267" s="22"/>
      <c r="F267" s="22"/>
      <c r="G267" s="23"/>
      <c r="H267" s="23"/>
      <c r="J267" s="24"/>
      <c r="K267" s="25"/>
      <c r="L267" s="25"/>
    </row>
    <row r="268" spans="1:12" s="1" customFormat="1" ht="20.100000000000001" customHeight="1" x14ac:dyDescent="0.3">
      <c r="A268" s="11"/>
      <c r="B268" s="20"/>
      <c r="C268" s="21"/>
      <c r="D268" s="22"/>
      <c r="E268" s="22"/>
      <c r="F268" s="22"/>
      <c r="G268" s="23"/>
      <c r="H268" s="23"/>
      <c r="J268" s="24"/>
      <c r="K268" s="25"/>
      <c r="L268" s="25"/>
    </row>
    <row r="269" spans="1:12" s="1" customFormat="1" ht="20.100000000000001" customHeight="1" x14ac:dyDescent="0.3">
      <c r="A269" s="11"/>
      <c r="B269" s="20"/>
      <c r="C269" s="21"/>
      <c r="D269" s="22"/>
      <c r="E269" s="22"/>
      <c r="F269" s="22"/>
      <c r="G269" s="23"/>
      <c r="H269" s="23"/>
      <c r="J269" s="24"/>
      <c r="K269" s="25"/>
      <c r="L269" s="25"/>
    </row>
    <row r="270" spans="1:12" s="1" customFormat="1" ht="20.100000000000001" customHeight="1" x14ac:dyDescent="0.3">
      <c r="A270" s="11"/>
      <c r="B270" s="20"/>
      <c r="C270" s="21"/>
      <c r="D270" s="22"/>
      <c r="E270" s="22"/>
      <c r="F270" s="22"/>
      <c r="G270" s="23"/>
      <c r="H270" s="23"/>
      <c r="J270" s="24"/>
      <c r="K270" s="25"/>
      <c r="L270" s="25"/>
    </row>
    <row r="271" spans="1:12" s="1" customFormat="1" ht="20.100000000000001" customHeight="1" x14ac:dyDescent="0.3">
      <c r="A271" s="11"/>
      <c r="B271" s="20"/>
      <c r="C271" s="21"/>
      <c r="D271" s="22"/>
      <c r="E271" s="22"/>
      <c r="F271" s="22"/>
      <c r="G271" s="23"/>
      <c r="H271" s="23"/>
      <c r="J271" s="24"/>
      <c r="K271" s="25"/>
      <c r="L271" s="25"/>
    </row>
    <row r="272" spans="1:12" s="1" customFormat="1" ht="20.100000000000001" customHeight="1" x14ac:dyDescent="0.3">
      <c r="A272" s="11"/>
      <c r="B272" s="20"/>
      <c r="C272" s="21"/>
      <c r="D272" s="22"/>
      <c r="E272" s="22"/>
      <c r="F272" s="22"/>
      <c r="G272" s="23"/>
      <c r="H272" s="23"/>
      <c r="J272" s="24"/>
      <c r="K272" s="25"/>
      <c r="L272" s="25"/>
    </row>
    <row r="273" spans="1:12" s="1" customFormat="1" ht="20.100000000000001" customHeight="1" x14ac:dyDescent="0.3">
      <c r="A273" s="11"/>
      <c r="B273" s="20"/>
      <c r="C273" s="21"/>
      <c r="D273" s="22"/>
      <c r="E273" s="22"/>
      <c r="F273" s="22"/>
      <c r="G273" s="23"/>
      <c r="H273" s="23"/>
      <c r="J273" s="24"/>
      <c r="K273" s="25"/>
      <c r="L273" s="25"/>
    </row>
    <row r="274" spans="1:12" s="1" customFormat="1" ht="20.100000000000001" customHeight="1" x14ac:dyDescent="0.3">
      <c r="A274" s="11"/>
      <c r="B274" s="20"/>
      <c r="C274" s="21"/>
      <c r="D274" s="22"/>
      <c r="E274" s="22"/>
      <c r="F274" s="22"/>
      <c r="G274" s="23"/>
      <c r="H274" s="23"/>
      <c r="J274" s="24"/>
      <c r="K274" s="25"/>
      <c r="L274" s="25"/>
    </row>
    <row r="275" spans="1:12" s="1" customFormat="1" ht="20.100000000000001" customHeight="1" x14ac:dyDescent="0.3">
      <c r="A275" s="11"/>
      <c r="B275" s="20"/>
      <c r="C275" s="21"/>
      <c r="D275" s="22"/>
      <c r="E275" s="22"/>
      <c r="F275" s="22"/>
      <c r="G275" s="23"/>
      <c r="H275" s="23"/>
      <c r="J275" s="24"/>
      <c r="K275" s="25"/>
      <c r="L275" s="25"/>
    </row>
    <row r="276" spans="1:12" s="1" customFormat="1" ht="20.100000000000001" customHeight="1" x14ac:dyDescent="0.3">
      <c r="A276" s="11"/>
      <c r="B276" s="20"/>
      <c r="C276" s="21"/>
      <c r="D276" s="22"/>
      <c r="E276" s="22"/>
      <c r="F276" s="22"/>
      <c r="G276" s="23"/>
      <c r="H276" s="23"/>
      <c r="J276" s="24"/>
      <c r="K276" s="25"/>
      <c r="L276" s="25"/>
    </row>
    <row r="277" spans="1:12" s="1" customFormat="1" ht="20.100000000000001" customHeight="1" x14ac:dyDescent="0.3">
      <c r="A277" s="11"/>
      <c r="B277" s="20"/>
      <c r="C277" s="21"/>
      <c r="D277" s="22"/>
      <c r="E277" s="22"/>
      <c r="F277" s="22"/>
      <c r="G277" s="23"/>
      <c r="H277" s="23"/>
      <c r="J277" s="24"/>
      <c r="K277" s="25"/>
      <c r="L277" s="25"/>
    </row>
    <row r="278" spans="1:12" s="1" customFormat="1" ht="20.100000000000001" customHeight="1" x14ac:dyDescent="0.3">
      <c r="A278" s="11"/>
      <c r="B278" s="20"/>
      <c r="C278" s="21"/>
      <c r="D278" s="22"/>
      <c r="E278" s="22"/>
      <c r="F278" s="22"/>
      <c r="G278" s="23"/>
      <c r="H278" s="23"/>
      <c r="J278" s="24"/>
      <c r="K278" s="25"/>
      <c r="L278" s="25"/>
    </row>
    <row r="279" spans="1:12" s="1" customFormat="1" ht="20.100000000000001" customHeight="1" x14ac:dyDescent="0.3">
      <c r="A279" s="11"/>
      <c r="B279" s="20"/>
      <c r="C279" s="21"/>
      <c r="D279" s="22"/>
      <c r="E279" s="22"/>
      <c r="F279" s="22"/>
      <c r="G279" s="23"/>
      <c r="H279" s="23"/>
      <c r="J279" s="24"/>
      <c r="K279" s="25"/>
      <c r="L279" s="25"/>
    </row>
    <row r="280" spans="1:12" s="1" customFormat="1" ht="20.100000000000001" customHeight="1" x14ac:dyDescent="0.3">
      <c r="A280" s="11"/>
      <c r="B280" s="20"/>
      <c r="C280" s="21"/>
      <c r="D280" s="22"/>
      <c r="E280" s="22"/>
      <c r="F280" s="22"/>
      <c r="G280" s="23"/>
      <c r="H280" s="23"/>
      <c r="J280" s="24"/>
      <c r="K280" s="25"/>
      <c r="L280" s="25"/>
    </row>
    <row r="281" spans="1:12" s="1" customFormat="1" ht="20.100000000000001" customHeight="1" x14ac:dyDescent="0.3">
      <c r="A281" s="11"/>
      <c r="B281" s="20"/>
      <c r="C281" s="21"/>
      <c r="D281" s="22"/>
      <c r="E281" s="22"/>
      <c r="F281" s="22"/>
      <c r="G281" s="23"/>
      <c r="H281" s="23"/>
      <c r="J281" s="24"/>
      <c r="K281" s="25"/>
      <c r="L281" s="25"/>
    </row>
    <row r="282" spans="1:12" s="1" customFormat="1" ht="20.100000000000001" customHeight="1" x14ac:dyDescent="0.3">
      <c r="A282" s="11"/>
      <c r="B282" s="20"/>
      <c r="C282" s="21"/>
      <c r="D282" s="22"/>
      <c r="E282" s="22"/>
      <c r="F282" s="22"/>
      <c r="G282" s="23"/>
      <c r="H282" s="23"/>
      <c r="J282" s="24"/>
      <c r="K282" s="25"/>
      <c r="L282" s="25"/>
    </row>
    <row r="283" spans="1:12" s="1" customFormat="1" ht="20.100000000000001" customHeight="1" x14ac:dyDescent="0.3">
      <c r="A283" s="11"/>
      <c r="B283" s="20"/>
      <c r="C283" s="21"/>
      <c r="D283" s="22"/>
      <c r="E283" s="22"/>
      <c r="F283" s="22"/>
      <c r="G283" s="23"/>
      <c r="H283" s="23"/>
      <c r="J283" s="24"/>
      <c r="K283" s="25"/>
      <c r="L283" s="25"/>
    </row>
    <row r="284" spans="1:12" s="1" customFormat="1" ht="20.100000000000001" customHeight="1" x14ac:dyDescent="0.3">
      <c r="A284" s="11"/>
      <c r="B284" s="20"/>
      <c r="C284" s="21"/>
      <c r="D284" s="22"/>
      <c r="E284" s="22"/>
      <c r="F284" s="22"/>
      <c r="G284" s="23"/>
      <c r="H284" s="23"/>
      <c r="J284" s="24"/>
      <c r="K284" s="25"/>
      <c r="L284" s="25"/>
    </row>
    <row r="285" spans="1:12" s="1" customFormat="1" ht="20.100000000000001" customHeight="1" x14ac:dyDescent="0.3">
      <c r="A285" s="11"/>
      <c r="B285" s="20"/>
      <c r="C285" s="21"/>
      <c r="D285" s="22"/>
      <c r="E285" s="22"/>
      <c r="F285" s="22"/>
      <c r="G285" s="23"/>
      <c r="H285" s="23"/>
      <c r="J285" s="24"/>
      <c r="K285" s="25"/>
      <c r="L285" s="25"/>
    </row>
    <row r="286" spans="1:12" s="1" customFormat="1" ht="20.100000000000001" customHeight="1" x14ac:dyDescent="0.3">
      <c r="A286" s="11"/>
      <c r="B286" s="20"/>
      <c r="C286" s="21"/>
      <c r="D286" s="22"/>
      <c r="E286" s="22"/>
      <c r="F286" s="22"/>
      <c r="G286" s="23"/>
      <c r="H286" s="23"/>
      <c r="J286" s="24"/>
      <c r="K286" s="25"/>
      <c r="L286" s="25"/>
    </row>
    <row r="287" spans="1:12" s="1" customFormat="1" ht="20.100000000000001" customHeight="1" x14ac:dyDescent="0.3">
      <c r="A287" s="11"/>
      <c r="B287" s="20"/>
      <c r="C287" s="21"/>
      <c r="D287" s="22"/>
      <c r="E287" s="22"/>
      <c r="F287" s="22"/>
      <c r="G287" s="23"/>
      <c r="H287" s="23"/>
      <c r="J287" s="24"/>
      <c r="K287" s="25"/>
      <c r="L287" s="25"/>
    </row>
    <row r="288" spans="1:12" s="1" customFormat="1" ht="20.100000000000001" customHeight="1" x14ac:dyDescent="0.3">
      <c r="A288" s="11"/>
      <c r="B288" s="20"/>
      <c r="C288" s="21"/>
      <c r="D288" s="22"/>
      <c r="E288" s="22"/>
      <c r="F288" s="22"/>
      <c r="G288" s="23"/>
      <c r="H288" s="23"/>
      <c r="J288" s="24"/>
      <c r="K288" s="25"/>
      <c r="L288" s="25"/>
    </row>
    <row r="289" spans="1:12" s="1" customFormat="1" ht="20.100000000000001" customHeight="1" x14ac:dyDescent="0.3">
      <c r="A289" s="11"/>
      <c r="B289" s="20"/>
      <c r="C289" s="21"/>
      <c r="D289" s="22"/>
      <c r="E289" s="22"/>
      <c r="F289" s="22"/>
      <c r="G289" s="23"/>
      <c r="H289" s="23"/>
      <c r="J289" s="24"/>
      <c r="K289" s="25"/>
      <c r="L289" s="25"/>
    </row>
    <row r="290" spans="1:12" s="1" customFormat="1" ht="20.100000000000001" customHeight="1" x14ac:dyDescent="0.3">
      <c r="A290" s="11"/>
      <c r="B290" s="20"/>
      <c r="C290" s="21"/>
      <c r="D290" s="22"/>
      <c r="E290" s="22"/>
      <c r="F290" s="22"/>
      <c r="G290" s="23"/>
      <c r="H290" s="23"/>
      <c r="J290" s="24"/>
      <c r="K290" s="25"/>
      <c r="L290" s="25"/>
    </row>
    <row r="291" spans="1:12" s="1" customFormat="1" ht="20.100000000000001" customHeight="1" x14ac:dyDescent="0.3">
      <c r="A291" s="11"/>
      <c r="B291" s="20"/>
      <c r="C291" s="21"/>
      <c r="D291" s="22"/>
      <c r="E291" s="22"/>
      <c r="F291" s="22"/>
      <c r="G291" s="23"/>
      <c r="H291" s="23"/>
      <c r="J291" s="24"/>
      <c r="K291" s="25"/>
      <c r="L291" s="25"/>
    </row>
    <row r="292" spans="1:12" s="1" customFormat="1" ht="20.100000000000001" customHeight="1" x14ac:dyDescent="0.3">
      <c r="A292" s="11"/>
      <c r="B292" s="20"/>
      <c r="C292" s="21"/>
      <c r="D292" s="22"/>
      <c r="E292" s="22"/>
      <c r="F292" s="22"/>
      <c r="G292" s="23"/>
      <c r="H292" s="23"/>
      <c r="J292" s="24"/>
      <c r="K292" s="25"/>
      <c r="L292" s="25"/>
    </row>
    <row r="293" spans="1:12" s="1" customFormat="1" ht="20.100000000000001" customHeight="1" x14ac:dyDescent="0.3">
      <c r="A293" s="11"/>
      <c r="B293" s="20"/>
      <c r="C293" s="21"/>
      <c r="D293" s="22"/>
      <c r="E293" s="22"/>
      <c r="F293" s="22"/>
      <c r="G293" s="23"/>
      <c r="H293" s="23"/>
      <c r="J293" s="24"/>
      <c r="K293" s="25"/>
      <c r="L293" s="25"/>
    </row>
    <row r="294" spans="1:12" s="1" customFormat="1" ht="20.100000000000001" customHeight="1" x14ac:dyDescent="0.3">
      <c r="A294" s="11"/>
      <c r="B294" s="20"/>
      <c r="C294" s="21"/>
      <c r="D294" s="22"/>
      <c r="E294" s="22"/>
      <c r="F294" s="22"/>
      <c r="G294" s="23"/>
      <c r="H294" s="23"/>
      <c r="J294" s="24"/>
      <c r="K294" s="25"/>
      <c r="L294" s="25"/>
    </row>
    <row r="295" spans="1:12" s="1" customFormat="1" ht="20.100000000000001" customHeight="1" x14ac:dyDescent="0.3">
      <c r="A295" s="11"/>
      <c r="B295" s="20"/>
      <c r="C295" s="21"/>
      <c r="D295" s="22"/>
      <c r="E295" s="22"/>
      <c r="F295" s="22"/>
      <c r="G295" s="23"/>
      <c r="H295" s="23"/>
      <c r="J295" s="24"/>
      <c r="K295" s="25"/>
      <c r="L295" s="25"/>
    </row>
    <row r="296" spans="1:12" s="1" customFormat="1" ht="20.100000000000001" customHeight="1" x14ac:dyDescent="0.3">
      <c r="A296" s="11"/>
      <c r="B296" s="20"/>
      <c r="C296" s="21"/>
      <c r="D296" s="22"/>
      <c r="E296" s="22"/>
      <c r="F296" s="22"/>
      <c r="G296" s="23"/>
      <c r="H296" s="23"/>
      <c r="J296" s="24"/>
      <c r="K296" s="25"/>
      <c r="L296" s="25"/>
    </row>
    <row r="297" spans="1:12" s="1" customFormat="1" ht="20.100000000000001" customHeight="1" x14ac:dyDescent="0.3">
      <c r="A297" s="11"/>
      <c r="B297" s="20"/>
      <c r="C297" s="21"/>
      <c r="D297" s="22"/>
      <c r="E297" s="22"/>
      <c r="F297" s="22"/>
      <c r="G297" s="23"/>
      <c r="H297" s="23"/>
      <c r="J297" s="24"/>
      <c r="K297" s="25"/>
      <c r="L297" s="25"/>
    </row>
    <row r="298" spans="1:12" s="1" customFormat="1" ht="20.100000000000001" customHeight="1" x14ac:dyDescent="0.3">
      <c r="A298" s="11"/>
      <c r="B298" s="20"/>
      <c r="C298" s="21"/>
      <c r="D298" s="22"/>
      <c r="E298" s="22"/>
      <c r="F298" s="22"/>
      <c r="G298" s="23"/>
      <c r="H298" s="23"/>
      <c r="J298" s="24"/>
      <c r="K298" s="25"/>
      <c r="L298" s="25"/>
    </row>
    <row r="299" spans="1:12" s="1" customFormat="1" ht="20.100000000000001" customHeight="1" x14ac:dyDescent="0.3">
      <c r="A299" s="11"/>
      <c r="B299" s="20"/>
      <c r="C299" s="21"/>
      <c r="D299" s="22"/>
      <c r="E299" s="22"/>
      <c r="F299" s="22"/>
      <c r="G299" s="23"/>
      <c r="H299" s="23"/>
      <c r="J299" s="24"/>
      <c r="K299" s="25"/>
      <c r="L299" s="25"/>
    </row>
    <row r="300" spans="1:12" s="1" customFormat="1" ht="20.100000000000001" customHeight="1" x14ac:dyDescent="0.3">
      <c r="A300" s="11"/>
      <c r="B300" s="20"/>
      <c r="C300" s="21"/>
      <c r="D300" s="22"/>
      <c r="E300" s="22"/>
      <c r="F300" s="22"/>
      <c r="G300" s="23"/>
      <c r="H300" s="23"/>
      <c r="J300" s="24"/>
      <c r="K300" s="25"/>
      <c r="L300" s="25"/>
    </row>
    <row r="301" spans="1:12" s="1" customFormat="1" ht="20.100000000000001" customHeight="1" x14ac:dyDescent="0.3">
      <c r="A301" s="11"/>
      <c r="B301" s="20"/>
      <c r="C301" s="21"/>
      <c r="D301" s="22"/>
      <c r="E301" s="22"/>
      <c r="F301" s="22"/>
      <c r="G301" s="23"/>
      <c r="H301" s="23"/>
      <c r="J301" s="24"/>
      <c r="K301" s="25"/>
      <c r="L301" s="25"/>
    </row>
    <row r="302" spans="1:12" s="1" customFormat="1" ht="20.100000000000001" customHeight="1" x14ac:dyDescent="0.3">
      <c r="A302" s="11"/>
      <c r="B302" s="20"/>
      <c r="C302" s="21"/>
      <c r="D302" s="22"/>
      <c r="E302" s="22"/>
      <c r="F302" s="22"/>
      <c r="G302" s="23"/>
      <c r="H302" s="23"/>
      <c r="J302" s="24"/>
      <c r="K302" s="25"/>
      <c r="L302" s="25"/>
    </row>
    <row r="303" spans="1:12" s="1" customFormat="1" ht="20.100000000000001" customHeight="1" x14ac:dyDescent="0.3">
      <c r="A303" s="11"/>
      <c r="B303" s="20"/>
      <c r="C303" s="21"/>
      <c r="D303" s="22"/>
      <c r="E303" s="22"/>
      <c r="F303" s="22"/>
      <c r="G303" s="23"/>
      <c r="H303" s="23"/>
      <c r="J303" s="24"/>
      <c r="K303" s="25"/>
      <c r="L303" s="25"/>
    </row>
    <row r="304" spans="1:12" s="1" customFormat="1" ht="20.100000000000001" customHeight="1" x14ac:dyDescent="0.3">
      <c r="A304" s="11"/>
      <c r="B304" s="20"/>
      <c r="C304" s="21"/>
      <c r="D304" s="22"/>
      <c r="E304" s="22"/>
      <c r="F304" s="22"/>
      <c r="G304" s="23"/>
      <c r="H304" s="23"/>
      <c r="J304" s="24"/>
      <c r="K304" s="25"/>
      <c r="L304" s="25"/>
    </row>
    <row r="305" spans="1:53" s="1" customFormat="1" ht="20.100000000000001" customHeight="1" x14ac:dyDescent="0.3">
      <c r="A305" s="11"/>
      <c r="B305" s="20"/>
      <c r="C305" s="21"/>
      <c r="D305" s="22"/>
      <c r="E305" s="22"/>
      <c r="F305" s="22"/>
      <c r="G305" s="23"/>
      <c r="H305" s="23"/>
      <c r="J305" s="24"/>
      <c r="K305" s="25"/>
      <c r="L305" s="25"/>
    </row>
    <row r="306" spans="1:53" s="1" customFormat="1" ht="20.100000000000001" customHeight="1" x14ac:dyDescent="0.3">
      <c r="A306" s="11"/>
      <c r="B306" s="20"/>
      <c r="C306" s="21"/>
      <c r="D306" s="22"/>
      <c r="E306" s="22"/>
      <c r="F306" s="22"/>
      <c r="G306" s="23"/>
      <c r="H306" s="23"/>
      <c r="J306" s="24"/>
      <c r="K306" s="25"/>
      <c r="L306" s="25"/>
    </row>
    <row r="307" spans="1:53" s="1" customFormat="1" ht="20.100000000000001" customHeight="1" x14ac:dyDescent="0.3">
      <c r="A307" s="11"/>
      <c r="B307" s="20"/>
      <c r="C307" s="21"/>
      <c r="D307" s="22"/>
      <c r="E307" s="22"/>
      <c r="F307" s="22"/>
      <c r="G307" s="23"/>
      <c r="H307" s="23"/>
      <c r="J307" s="24"/>
      <c r="K307" s="25"/>
      <c r="L307" s="25"/>
    </row>
    <row r="308" spans="1:53" s="1" customFormat="1" ht="20.100000000000001" customHeight="1" x14ac:dyDescent="0.3">
      <c r="A308" s="11"/>
      <c r="B308" s="20"/>
      <c r="C308" s="21"/>
      <c r="D308" s="22"/>
      <c r="E308" s="22"/>
      <c r="F308" s="22"/>
      <c r="G308" s="23"/>
      <c r="H308" s="23"/>
      <c r="J308" s="24"/>
      <c r="K308" s="25"/>
      <c r="L308" s="25"/>
    </row>
    <row r="309" spans="1:53" s="1" customFormat="1" ht="20.100000000000001" customHeight="1" x14ac:dyDescent="0.3">
      <c r="A309" s="11"/>
      <c r="B309" s="20"/>
      <c r="C309" s="21"/>
      <c r="D309" s="22"/>
      <c r="E309" s="22"/>
      <c r="F309" s="22"/>
      <c r="G309" s="23"/>
      <c r="H309" s="23"/>
      <c r="J309" s="24"/>
      <c r="K309" s="25"/>
      <c r="L309" s="25"/>
    </row>
    <row r="310" spans="1:53" s="1" customFormat="1" ht="20.100000000000001" customHeight="1" x14ac:dyDescent="0.3">
      <c r="A310" s="11"/>
      <c r="B310" s="20"/>
      <c r="C310" s="21"/>
      <c r="D310" s="22"/>
      <c r="E310" s="22"/>
      <c r="F310" s="22"/>
      <c r="G310" s="23"/>
      <c r="H310" s="23"/>
      <c r="J310" s="24"/>
      <c r="K310" s="25"/>
      <c r="L310" s="25"/>
    </row>
    <row r="311" spans="1:53" s="1" customFormat="1" ht="20.100000000000001" customHeight="1" x14ac:dyDescent="0.3">
      <c r="A311" s="11"/>
      <c r="B311" s="20"/>
      <c r="C311" s="21"/>
      <c r="D311" s="22"/>
      <c r="E311" s="22"/>
      <c r="F311" s="22"/>
      <c r="G311" s="23"/>
      <c r="H311" s="23"/>
      <c r="J311" s="24"/>
      <c r="K311" s="25"/>
      <c r="L311" s="25"/>
    </row>
    <row r="312" spans="1:53" s="1" customFormat="1" ht="20.100000000000001" customHeight="1" x14ac:dyDescent="0.3">
      <c r="A312" s="11"/>
      <c r="B312" s="20"/>
      <c r="C312" s="21"/>
      <c r="D312" s="22"/>
      <c r="E312" s="22"/>
      <c r="F312" s="22"/>
      <c r="G312" s="23"/>
      <c r="H312" s="23"/>
      <c r="J312" s="24"/>
      <c r="K312" s="25"/>
      <c r="L312" s="25"/>
    </row>
    <row r="313" spans="1:53" s="1" customFormat="1" ht="20.100000000000001" customHeight="1" x14ac:dyDescent="0.3">
      <c r="A313" s="11"/>
      <c r="B313" s="20"/>
      <c r="C313" s="21"/>
      <c r="D313" s="22"/>
      <c r="E313" s="22"/>
      <c r="F313" s="22"/>
      <c r="G313" s="23"/>
      <c r="H313" s="23"/>
      <c r="J313" s="24"/>
      <c r="K313" s="25"/>
      <c r="L313" s="25"/>
    </row>
    <row r="314" spans="1:53" s="1" customFormat="1" ht="20.100000000000001" customHeight="1" x14ac:dyDescent="0.3">
      <c r="A314" s="11"/>
      <c r="B314" s="20"/>
      <c r="C314" s="21"/>
      <c r="D314" s="22"/>
      <c r="E314" s="22"/>
      <c r="F314" s="22"/>
      <c r="G314" s="23"/>
      <c r="H314" s="23"/>
      <c r="J314" s="24"/>
      <c r="K314" s="25"/>
      <c r="L314" s="25"/>
    </row>
    <row r="315" spans="1:53" s="1" customFormat="1" ht="20.100000000000001" customHeight="1" x14ac:dyDescent="0.3">
      <c r="A315" s="11"/>
      <c r="B315" s="20"/>
      <c r="C315" s="21"/>
      <c r="D315" s="22"/>
      <c r="E315" s="22"/>
      <c r="F315" s="22"/>
      <c r="G315" s="23"/>
      <c r="H315" s="23"/>
      <c r="J315" s="24"/>
      <c r="K315" s="25"/>
      <c r="L315" s="25"/>
    </row>
    <row r="316" spans="1:53" s="1" customFormat="1" ht="20.100000000000001" customHeight="1" x14ac:dyDescent="0.3">
      <c r="A316" s="11"/>
      <c r="B316" s="20"/>
      <c r="C316" s="21"/>
      <c r="D316" s="22"/>
      <c r="E316" s="22"/>
      <c r="F316" s="22"/>
      <c r="G316" s="23"/>
      <c r="H316" s="23"/>
      <c r="J316" s="24"/>
      <c r="K316" s="25"/>
      <c r="L316" s="25"/>
    </row>
    <row r="317" spans="1:53" ht="20.100000000000001" customHeight="1" x14ac:dyDescent="0.3">
      <c r="I317" s="6"/>
      <c r="M317" s="3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</sheetData>
  <sheetProtection algorithmName="SHA-512" hashValue="rfcShHGYCK++trqgTFHotd/1abAEIg02gX7nTcbpE55raaiinXbj3T+PPTs32cRfD6DC+4Xmj186H+hruvC4hg==" saltValue="W/6qr1H5XYUXXQJtdpdUlw==" spinCount="100000" sheet="1" objects="1" scenarios="1"/>
  <mergeCells count="97">
    <mergeCell ref="C213:F213"/>
    <mergeCell ref="C214:F214"/>
    <mergeCell ref="B210:B214"/>
    <mergeCell ref="C26:C27"/>
    <mergeCell ref="C210:F210"/>
    <mergeCell ref="C211:F211"/>
    <mergeCell ref="C212:F212"/>
    <mergeCell ref="C207:F207"/>
    <mergeCell ref="C208:F208"/>
    <mergeCell ref="C199:F199"/>
    <mergeCell ref="C200:F200"/>
    <mergeCell ref="B209:G209"/>
    <mergeCell ref="B174:G174"/>
    <mergeCell ref="C175:F175"/>
    <mergeCell ref="C176:F176"/>
    <mergeCell ref="C177:F177"/>
    <mergeCell ref="B8:B11"/>
    <mergeCell ref="B69:B84"/>
    <mergeCell ref="B86:B102"/>
    <mergeCell ref="B104:B126"/>
    <mergeCell ref="C166:C168"/>
    <mergeCell ref="B128:B138"/>
    <mergeCell ref="B140:B152"/>
    <mergeCell ref="B154:B173"/>
    <mergeCell ref="C135:C138"/>
    <mergeCell ref="C145:C146"/>
    <mergeCell ref="C155:C156"/>
    <mergeCell ref="C159:C160"/>
    <mergeCell ref="C171:C173"/>
    <mergeCell ref="C77:C84"/>
    <mergeCell ref="B68:G68"/>
    <mergeCell ref="B127:G127"/>
    <mergeCell ref="C129:C132"/>
    <mergeCell ref="C141:C142"/>
    <mergeCell ref="C87:C93"/>
    <mergeCell ref="C96:C102"/>
    <mergeCell ref="C105:C112"/>
    <mergeCell ref="C115:C122"/>
    <mergeCell ref="C125:C126"/>
    <mergeCell ref="B13:B23"/>
    <mergeCell ref="B25:B37"/>
    <mergeCell ref="C55:C56"/>
    <mergeCell ref="M1:P1"/>
    <mergeCell ref="J2:J3"/>
    <mergeCell ref="K2:K3"/>
    <mergeCell ref="M2:P2"/>
    <mergeCell ref="M3:P5"/>
    <mergeCell ref="I6:I7"/>
    <mergeCell ref="M6:P6"/>
    <mergeCell ref="B7:G7"/>
    <mergeCell ref="D4:E4"/>
    <mergeCell ref="C1:E1"/>
    <mergeCell ref="F1:G1"/>
    <mergeCell ref="C2:E3"/>
    <mergeCell ref="L2:L4"/>
    <mergeCell ref="B39:B47"/>
    <mergeCell ref="C70:C74"/>
    <mergeCell ref="C40:C42"/>
    <mergeCell ref="C45:C47"/>
    <mergeCell ref="B48:G48"/>
    <mergeCell ref="B49:B57"/>
    <mergeCell ref="C50:C52"/>
    <mergeCell ref="B58:G58"/>
    <mergeCell ref="B59:B67"/>
    <mergeCell ref="C60:C62"/>
    <mergeCell ref="C65:C67"/>
    <mergeCell ref="C9:C11"/>
    <mergeCell ref="C14:C17"/>
    <mergeCell ref="C20:C23"/>
    <mergeCell ref="C32:C33"/>
    <mergeCell ref="C204:F204"/>
    <mergeCell ref="C178:F178"/>
    <mergeCell ref="C180:F180"/>
    <mergeCell ref="C181:F181"/>
    <mergeCell ref="C183:F183"/>
    <mergeCell ref="C185:F185"/>
    <mergeCell ref="C184:F184"/>
    <mergeCell ref="B186:G186"/>
    <mergeCell ref="B175:B181"/>
    <mergeCell ref="B183:B185"/>
    <mergeCell ref="C36:C37"/>
    <mergeCell ref="B38:G38"/>
    <mergeCell ref="C205:F205"/>
    <mergeCell ref="C187:F187"/>
    <mergeCell ref="C188:F188"/>
    <mergeCell ref="C189:F189"/>
    <mergeCell ref="C190:F190"/>
    <mergeCell ref="C191:F191"/>
    <mergeCell ref="B201:G201"/>
    <mergeCell ref="C203:F203"/>
    <mergeCell ref="C193:F193"/>
    <mergeCell ref="C194:F194"/>
    <mergeCell ref="B187:B200"/>
    <mergeCell ref="B203:B205"/>
    <mergeCell ref="C196:F196"/>
    <mergeCell ref="C197:F197"/>
    <mergeCell ref="C202:F202"/>
  </mergeCells>
  <hyperlinks>
    <hyperlink ref="F1" r:id="rId1" display="PDF-каталог"/>
    <hyperlink ref="H2" r:id="rId2"/>
    <hyperlink ref="C39" r:id="rId3"/>
    <hyperlink ref="C44" r:id="rId4"/>
    <hyperlink ref="C49" r:id="rId5"/>
    <hyperlink ref="C54" r:id="rId6"/>
    <hyperlink ref="C59" r:id="rId7"/>
    <hyperlink ref="C64" r:id="rId8"/>
    <hyperlink ref="C69" r:id="rId9"/>
    <hyperlink ref="C76" r:id="rId10"/>
    <hyperlink ref="C86" r:id="rId11"/>
    <hyperlink ref="C95" r:id="rId12"/>
    <hyperlink ref="C104" r:id="rId13"/>
    <hyperlink ref="C114" r:id="rId14"/>
    <hyperlink ref="C128" r:id="rId15"/>
    <hyperlink ref="C134" r:id="rId16"/>
    <hyperlink ref="C140" r:id="rId17"/>
    <hyperlink ref="C144" r:id="rId18"/>
    <hyperlink ref="C25" r:id="rId19" display="Blackfish Flatdeck LV Candice camo 2024"/>
    <hyperlink ref="C19" r:id="rId20"/>
    <hyperlink ref="C35" r:id="rId21"/>
    <hyperlink ref="C31" r:id="rId22"/>
    <hyperlink ref="C148" r:id="rId23"/>
    <hyperlink ref="C151" r:id="rId24"/>
    <hyperlink ref="C154" r:id="rId25"/>
    <hyperlink ref="C158" r:id="rId26"/>
    <hyperlink ref="C162" r:id="rId27"/>
    <hyperlink ref="C165" r:id="rId28"/>
    <hyperlink ref="C170" r:id="rId29" display="Tombstone Surfboard white 2024"/>
    <hyperlink ref="C175:F175" r:id="rId30" display="Весло SUP цельное INFINITY Flash (Race) 77 sq.in. шафт 29мм"/>
    <hyperlink ref="C176:F176" r:id="rId31" display="Весло SUP цельное INFINITY Flash (Race) 84 sq.in. шафт 29мм"/>
    <hyperlink ref="C177:F177" r:id="rId32" display="Весло SUP цельное INFINITY Flash (Race) 77 sq.in. шафт 26.5мм"/>
    <hyperlink ref="C178:F178" r:id="rId33" display="Весло SUP цельное INFINITY Flash (Race) 84 sq.in. шафт 26.5мм"/>
    <hyperlink ref="C180:F180" r:id="rId34" display="Весло SUP цельное INFINITY Quick Strike (Surf) 84.5 sq.in. шафт 26.5мм"/>
    <hyperlink ref="C181:F181" r:id="rId35" display="Весло SUP цельное INFINITY Quick Strike (Surf) 88 sq.in. шафт 26.5мм"/>
    <hyperlink ref="C183:F183" r:id="rId36" display="Весло SUP цельное INFINITY Whiplash (Touring) 84 sq.in. шафт 29мм"/>
    <hyperlink ref="C184:F184" r:id="rId37" display="Весло SUP неразборное регулируемое INFINITY Whiplash (Touring) 84 sq.in. шафт 29мм"/>
    <hyperlink ref="C185:F185" r:id="rId38" display="Весло SUP разборное INFINITY Whiplash (Touring) 84 sq.in. шафт 29мм"/>
    <hyperlink ref="C196:F196" r:id="rId39" display="Лиш SUP витой на лодыжку INFINITY Ankle&amp;Coiled 9'0&quot; black"/>
    <hyperlink ref="C197:F197" r:id="rId40" display="Лиш SUP витой на лодыжку INFINITY Ankle&amp;Coiled 10'0&quot; black"/>
    <hyperlink ref="C199:F199" r:id="rId41" display="Лиш SUP витой под колено INFINITY Calf&amp;Coiled 9'0&quot; black"/>
    <hyperlink ref="C200:F200" r:id="rId42" display="Лиш SUP витой под колено  INFINITY Calf&amp;Coiled 10'0&quot; black"/>
    <hyperlink ref="C187:F187" r:id="rId43" display="Лиш SUP прямой на лодыжку INFINITY Ankle&amp;Straight 6'0&quot; black"/>
    <hyperlink ref="C188:F188" r:id="rId44" display="Лиш SUP прямой на лодыжку INFINITY Ankle&amp;Straight 7'0&quot; black"/>
    <hyperlink ref="C189:F189" r:id="rId45" display="Лиш SUP прямой на лодыжку INFINITY Ankle&amp;Straight 8'0&quot; black"/>
    <hyperlink ref="C190:F190" r:id="rId46" display="Лиш SUP прямой на лодыжку INFINITY Ankle&amp;Straight 9'0&quot; black"/>
    <hyperlink ref="C191:F191" r:id="rId47" display="Лиш SUP прямой на лодыжку INFINITY Ankle&amp;Straight 10'0&quot; black"/>
    <hyperlink ref="C193:F193" r:id="rId48" display="Лиш SUP прямой под колено INFINITY Calf&amp;Straight 9'0&quot; black"/>
    <hyperlink ref="C194:F194" r:id="rId49" display="Лиш SUP прямой под колено INFINITY Calf&amp;Straight 10'0&quot; black"/>
    <hyperlink ref="C202:F202" r:id="rId50" display="Плавник карбоновый INFINITY Blackfish Sprint Race Fin"/>
    <hyperlink ref="C4" location="'ВАШ ЗАКАЗ'!C39" display="SUP touring &amp; allround"/>
    <hyperlink ref="D4:E4" location="'ВАШ ЗАКАЗ'!C8" display="Race&amp;downwind"/>
    <hyperlink ref="F4" location="'ВАШ ЗАКАЗ'!C69" display="Surf SUP"/>
    <hyperlink ref="G4" location="'ВАШ ЗАКАЗ'!C128" display="Classic surfing"/>
    <hyperlink ref="H4" location="'ВАШ ЗАКАЗ'!C175" display="Весла и плавники"/>
    <hyperlink ref="C8" r:id="rId51"/>
    <hyperlink ref="C13" r:id="rId52"/>
    <hyperlink ref="C124" r:id="rId53"/>
    <hyperlink ref="C203:F203" r:id="rId54" display="Плавники набор 5шт INFINITY BlurrLine (5xFutures)"/>
    <hyperlink ref="F1:G1" r:id="rId55" display="PDF-каталог 2024"/>
    <hyperlink ref="C205:F205" r:id="rId56" display="Плавники набор 3шт INFINITY New Deal (2xFutures, 1xUS Box)"/>
    <hyperlink ref="G2" r:id="rId57"/>
    <hyperlink ref="H1" r:id="rId58"/>
    <hyperlink ref="C28" r:id="rId59"/>
    <hyperlink ref="C214:F214" r:id="rId60" display="Замок-серфлок кодовый SALTY Lockbox с защитной крышкой"/>
    <hyperlink ref="C213:F213" r:id="rId61" display="Наклейки нескользящие на палубу доски SALTY Hexagrip 14х16cm, набор 20шт (на шортборд требуется  1 набор. На лонгборд требуется 2,5 набора)."/>
  </hyperlinks>
  <pageMargins left="0.7" right="0.7" top="0.75" bottom="0.75" header="0.3" footer="0.3"/>
  <pageSetup paperSize="9" scale="44" orientation="portrait" horizontalDpi="300" verticalDpi="300" r:id="rId62"/>
  <colBreaks count="1" manualBreakCount="1">
    <brk id="12" max="1048575" man="1"/>
  </colBreaks>
  <drawing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9"/>
  <sheetViews>
    <sheetView showGridLines="0" zoomScaleNormal="100" workbookViewId="0">
      <pane ySplit="7" topLeftCell="A26" activePane="bottomLeft" state="frozen"/>
      <selection pane="bottomLeft" activeCell="F27" sqref="F27:I46"/>
    </sheetView>
  </sheetViews>
  <sheetFormatPr defaultColWidth="9.109375" defaultRowHeight="20.100000000000001" customHeight="1" x14ac:dyDescent="0.3"/>
  <cols>
    <col min="1" max="1" width="6" style="5" customWidth="1"/>
    <col min="2" max="2" width="15.88671875" style="96" customWidth="1"/>
    <col min="3" max="3" width="45" style="27" customWidth="1"/>
    <col min="4" max="4" width="8.6640625" style="16" customWidth="1"/>
    <col min="5" max="5" width="12.33203125" style="16" customWidth="1"/>
    <col min="6" max="6" width="13.88671875" style="16" customWidth="1"/>
    <col min="7" max="8" width="15.6640625" style="28" customWidth="1"/>
    <col min="9" max="9" width="13.6640625" style="10" customWidth="1"/>
    <col min="10" max="10" width="11.5546875" style="29" customWidth="1"/>
    <col min="11" max="11" width="13.5546875" style="12" customWidth="1"/>
    <col min="12" max="12" width="29.6640625" style="12" customWidth="1"/>
    <col min="13" max="13" width="9.109375" style="11"/>
    <col min="14" max="53" width="9.109375" style="1"/>
    <col min="54" max="16384" width="9.109375" style="5"/>
  </cols>
  <sheetData>
    <row r="1" spans="1:53" ht="20.100000000000001" customHeight="1" x14ac:dyDescent="0.5">
      <c r="B1" s="91"/>
      <c r="C1" s="40" t="s">
        <v>68</v>
      </c>
      <c r="D1" s="41" t="e">
        <f>#REF!</f>
        <v>#REF!</v>
      </c>
      <c r="E1" s="42" t="s">
        <v>69</v>
      </c>
      <c r="F1" s="86">
        <f ca="1">TODAY()</f>
        <v>45219</v>
      </c>
      <c r="G1"/>
      <c r="I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ht="20.100000000000001" customHeight="1" x14ac:dyDescent="0.3">
      <c r="B2" s="324" t="s">
        <v>70</v>
      </c>
      <c r="C2" s="325"/>
      <c r="D2" s="5"/>
      <c r="E2" s="45"/>
      <c r="F2" s="45"/>
      <c r="G2" s="45"/>
      <c r="H2" s="45"/>
      <c r="I2" s="45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ht="20.100000000000001" customHeight="1" x14ac:dyDescent="0.3">
      <c r="B3" s="92" t="s">
        <v>71</v>
      </c>
      <c r="C3" s="85"/>
      <c r="D3" s="44"/>
      <c r="E3" s="45"/>
      <c r="F3" s="45"/>
      <c r="G3" s="45"/>
      <c r="H3" s="45"/>
      <c r="I3" s="45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customFormat="1" ht="17.25" customHeight="1" x14ac:dyDescent="0.3">
      <c r="B4" s="324" t="s">
        <v>64</v>
      </c>
      <c r="C4" s="325"/>
      <c r="D4" s="44"/>
      <c r="E4" s="45"/>
      <c r="F4" s="45"/>
      <c r="G4" s="45"/>
      <c r="H4" s="45"/>
      <c r="I4" s="45"/>
    </row>
    <row r="5" spans="1:53" customFormat="1" ht="17.100000000000001" customHeight="1" x14ac:dyDescent="0.3">
      <c r="B5" s="288" t="e">
        <f>#REF!</f>
        <v>#REF!</v>
      </c>
      <c r="C5" s="289"/>
      <c r="D5" s="290" t="s">
        <v>72</v>
      </c>
      <c r="E5" s="291"/>
      <c r="F5" s="291"/>
      <c r="G5" s="291"/>
      <c r="H5" s="291"/>
      <c r="I5" s="291"/>
    </row>
    <row r="6" spans="1:53" customFormat="1" ht="17.100000000000001" customHeight="1" thickBot="1" x14ac:dyDescent="0.35">
      <c r="B6" s="93"/>
      <c r="C6" s="43"/>
      <c r="D6" s="292"/>
      <c r="E6" s="293"/>
      <c r="F6" s="293"/>
      <c r="G6" s="293"/>
      <c r="H6" s="293"/>
      <c r="I6" s="293"/>
    </row>
    <row r="7" spans="1:53" ht="24" customHeight="1" thickBot="1" x14ac:dyDescent="0.35">
      <c r="A7" s="10"/>
      <c r="B7" s="97" t="s">
        <v>49</v>
      </c>
      <c r="C7" s="98" t="s">
        <v>73</v>
      </c>
      <c r="D7" s="99"/>
      <c r="E7" s="99"/>
      <c r="F7" s="100"/>
      <c r="G7" s="101" t="s">
        <v>74</v>
      </c>
      <c r="H7" s="102" t="s">
        <v>75</v>
      </c>
      <c r="I7" s="103" t="s">
        <v>52</v>
      </c>
      <c r="J7"/>
      <c r="K7"/>
      <c r="L7"/>
      <c r="M7" s="254"/>
      <c r="N7" s="254"/>
      <c r="O7" s="254"/>
      <c r="P7" s="255"/>
    </row>
    <row r="8" spans="1:53" ht="27.9" customHeight="1" x14ac:dyDescent="0.3">
      <c r="A8" s="10"/>
      <c r="B8" s="104"/>
      <c r="C8" s="305"/>
      <c r="D8" s="306"/>
      <c r="E8" s="306"/>
      <c r="F8" s="307"/>
      <c r="G8" s="105"/>
      <c r="H8" s="106"/>
      <c r="I8" s="107">
        <f>H8*G8</f>
        <v>0</v>
      </c>
      <c r="J8"/>
      <c r="K8"/>
      <c r="L8"/>
      <c r="N8" s="13"/>
    </row>
    <row r="9" spans="1:53" ht="27.9" customHeight="1" x14ac:dyDescent="0.3">
      <c r="A9" s="10"/>
      <c r="B9" s="108"/>
      <c r="C9" s="302"/>
      <c r="D9" s="303"/>
      <c r="E9" s="303"/>
      <c r="F9" s="304"/>
      <c r="G9" s="109"/>
      <c r="H9" s="110"/>
      <c r="I9" s="111">
        <f t="shared" ref="I9:I18" si="0">H9*G9</f>
        <v>0</v>
      </c>
      <c r="J9"/>
      <c r="K9"/>
      <c r="L9"/>
      <c r="N9" s="13"/>
    </row>
    <row r="10" spans="1:53" ht="27.9" customHeight="1" x14ac:dyDescent="0.3">
      <c r="A10" s="10"/>
      <c r="B10" s="108"/>
      <c r="C10" s="302"/>
      <c r="D10" s="303"/>
      <c r="E10" s="303"/>
      <c r="F10" s="304"/>
      <c r="G10" s="109"/>
      <c r="H10" s="110"/>
      <c r="I10" s="111">
        <f t="shared" si="0"/>
        <v>0</v>
      </c>
      <c r="J10"/>
      <c r="K10"/>
      <c r="L10"/>
      <c r="N10" s="13"/>
    </row>
    <row r="11" spans="1:53" ht="27.9" customHeight="1" x14ac:dyDescent="0.3">
      <c r="A11" s="10"/>
      <c r="B11" s="108"/>
      <c r="C11" s="302"/>
      <c r="D11" s="303"/>
      <c r="E11" s="303"/>
      <c r="F11" s="304"/>
      <c r="G11" s="109"/>
      <c r="H11" s="110"/>
      <c r="I11" s="111">
        <f t="shared" si="0"/>
        <v>0</v>
      </c>
      <c r="J11"/>
      <c r="K11"/>
      <c r="L11"/>
      <c r="N11" s="13"/>
    </row>
    <row r="12" spans="1:53" ht="27.9" customHeight="1" x14ac:dyDescent="0.3">
      <c r="A12" s="10"/>
      <c r="B12" s="108"/>
      <c r="C12" s="302"/>
      <c r="D12" s="303"/>
      <c r="E12" s="303"/>
      <c r="F12" s="304"/>
      <c r="G12" s="109"/>
      <c r="H12" s="110"/>
      <c r="I12" s="111">
        <f t="shared" si="0"/>
        <v>0</v>
      </c>
      <c r="J12"/>
      <c r="K12"/>
      <c r="L12"/>
      <c r="N12" s="13"/>
    </row>
    <row r="13" spans="1:53" ht="27.9" customHeight="1" x14ac:dyDescent="0.3">
      <c r="A13" s="10"/>
      <c r="B13" s="108"/>
      <c r="C13" s="299"/>
      <c r="D13" s="300"/>
      <c r="E13" s="300"/>
      <c r="F13" s="301"/>
      <c r="G13" s="109"/>
      <c r="H13" s="110"/>
      <c r="I13" s="111">
        <f t="shared" si="0"/>
        <v>0</v>
      </c>
      <c r="J13"/>
      <c r="K13"/>
      <c r="L13"/>
      <c r="N13" s="13"/>
    </row>
    <row r="14" spans="1:53" ht="27.9" customHeight="1" x14ac:dyDescent="0.3">
      <c r="A14" s="10"/>
      <c r="B14" s="108"/>
      <c r="C14" s="302"/>
      <c r="D14" s="303"/>
      <c r="E14" s="303"/>
      <c r="F14" s="304"/>
      <c r="G14" s="109"/>
      <c r="H14" s="110"/>
      <c r="I14" s="111">
        <f t="shared" si="0"/>
        <v>0</v>
      </c>
      <c r="J14"/>
      <c r="K14"/>
      <c r="L14"/>
      <c r="N14" s="13"/>
    </row>
    <row r="15" spans="1:53" ht="27.9" customHeight="1" x14ac:dyDescent="0.3">
      <c r="A15" s="10"/>
      <c r="B15" s="108"/>
      <c r="C15" s="302"/>
      <c r="D15" s="303"/>
      <c r="E15" s="303"/>
      <c r="F15" s="304"/>
      <c r="G15" s="109"/>
      <c r="H15" s="110"/>
      <c r="I15" s="111">
        <f t="shared" si="0"/>
        <v>0</v>
      </c>
      <c r="J15"/>
      <c r="K15"/>
      <c r="L15"/>
      <c r="N15" s="13"/>
    </row>
    <row r="16" spans="1:53" ht="27.9" customHeight="1" x14ac:dyDescent="0.3">
      <c r="A16" s="10"/>
      <c r="B16" s="108"/>
      <c r="C16" s="302"/>
      <c r="D16" s="303"/>
      <c r="E16" s="303"/>
      <c r="F16" s="304"/>
      <c r="G16" s="109"/>
      <c r="H16" s="110"/>
      <c r="I16" s="111">
        <f t="shared" si="0"/>
        <v>0</v>
      </c>
      <c r="J16"/>
      <c r="K16"/>
      <c r="L16"/>
      <c r="N16" s="13"/>
    </row>
    <row r="17" spans="1:53" ht="27.9" customHeight="1" x14ac:dyDescent="0.3">
      <c r="A17" s="10"/>
      <c r="B17" s="108"/>
      <c r="C17" s="302"/>
      <c r="D17" s="303"/>
      <c r="E17" s="303"/>
      <c r="F17" s="304"/>
      <c r="G17" s="109"/>
      <c r="H17" s="110"/>
      <c r="I17" s="111">
        <f t="shared" si="0"/>
        <v>0</v>
      </c>
      <c r="J17"/>
      <c r="K17"/>
      <c r="L17"/>
      <c r="N17" s="13"/>
    </row>
    <row r="18" spans="1:53" ht="27.9" customHeight="1" x14ac:dyDescent="0.3">
      <c r="A18" s="10"/>
      <c r="B18" s="108"/>
      <c r="C18" s="299"/>
      <c r="D18" s="300"/>
      <c r="E18" s="300"/>
      <c r="F18" s="301"/>
      <c r="G18" s="109"/>
      <c r="H18" s="110"/>
      <c r="I18" s="111">
        <f t="shared" si="0"/>
        <v>0</v>
      </c>
      <c r="J18"/>
      <c r="K18"/>
      <c r="L18"/>
      <c r="N18" s="13"/>
    </row>
    <row r="19" spans="1:53" s="4" customFormat="1" ht="20.100000000000001" customHeight="1" thickBot="1" x14ac:dyDescent="0.35">
      <c r="A19" s="3"/>
      <c r="B19" s="94"/>
      <c r="C19" s="17"/>
      <c r="D19" s="18"/>
      <c r="E19" s="18"/>
      <c r="F19" s="18"/>
      <c r="G19" s="19"/>
      <c r="H19"/>
      <c r="I19" s="46"/>
      <c r="J19"/>
      <c r="K19"/>
      <c r="L1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1" customFormat="1" ht="20.100000000000001" customHeight="1" thickBot="1" x14ac:dyDescent="0.35">
      <c r="A20" s="11"/>
      <c r="B20" s="95"/>
      <c r="C20" s="21"/>
      <c r="D20" s="22"/>
      <c r="E20" s="22"/>
      <c r="F20" s="22"/>
      <c r="G20" s="310" t="s">
        <v>76</v>
      </c>
      <c r="H20" s="311"/>
      <c r="I20" s="88">
        <f>SUM(I8:I18)</f>
        <v>0</v>
      </c>
      <c r="J20" s="24"/>
      <c r="K20" s="35"/>
      <c r="L20" s="25"/>
    </row>
    <row r="21" spans="1:53" s="1" customFormat="1" ht="20.100000000000001" customHeight="1" x14ac:dyDescent="0.3">
      <c r="A21" s="11"/>
      <c r="B21" s="95"/>
      <c r="C21" s="21"/>
      <c r="D21" s="22"/>
      <c r="E21" s="22"/>
      <c r="F21" s="22"/>
      <c r="G21" s="23"/>
      <c r="H21" s="23"/>
      <c r="J21" s="24"/>
      <c r="K21" s="35"/>
      <c r="L21" s="25"/>
    </row>
    <row r="22" spans="1:53" s="1" customFormat="1" ht="20.100000000000001" customHeight="1" thickBot="1" x14ac:dyDescent="0.35">
      <c r="A22" s="11"/>
      <c r="B22" s="95"/>
      <c r="C22" s="47" t="s">
        <v>77</v>
      </c>
      <c r="G22" s="312" t="s">
        <v>78</v>
      </c>
      <c r="H22" s="313"/>
      <c r="I22" s="314"/>
      <c r="J22" s="24"/>
      <c r="K22" s="35"/>
      <c r="L22" s="25"/>
    </row>
    <row r="23" spans="1:53" s="1" customFormat="1" ht="20.100000000000001" customHeight="1" thickBot="1" x14ac:dyDescent="0.35">
      <c r="A23" s="11"/>
      <c r="B23" s="95"/>
      <c r="G23" s="48"/>
      <c r="H23" s="23"/>
      <c r="J23" s="24"/>
      <c r="K23" s="35"/>
      <c r="L23" s="25"/>
    </row>
    <row r="24" spans="1:53" s="1" customFormat="1" ht="20.100000000000001" customHeight="1" thickBot="1" x14ac:dyDescent="0.35">
      <c r="A24" s="11"/>
      <c r="B24" s="95"/>
      <c r="C24" s="49"/>
      <c r="D24" s="50"/>
      <c r="E24" s="51"/>
      <c r="F24" s="52"/>
      <c r="G24" s="48"/>
      <c r="H24" s="23"/>
      <c r="J24" s="24"/>
      <c r="K24" s="35"/>
      <c r="L24" s="25"/>
    </row>
    <row r="25" spans="1:53" s="1" customFormat="1" ht="20.100000000000001" customHeight="1" thickBot="1" x14ac:dyDescent="0.35">
      <c r="A25" s="11"/>
      <c r="B25" s="95"/>
      <c r="C25" s="49"/>
      <c r="D25" s="53"/>
      <c r="E25" s="54"/>
      <c r="F25" s="55"/>
      <c r="G25" s="56"/>
      <c r="H25" s="23"/>
      <c r="J25" s="24"/>
      <c r="K25" s="35"/>
      <c r="L25" s="25"/>
    </row>
    <row r="26" spans="1:53" s="1" customFormat="1" ht="20.100000000000001" customHeight="1" thickBot="1" x14ac:dyDescent="0.35">
      <c r="A26" s="11"/>
      <c r="B26" s="95"/>
      <c r="C26" s="57"/>
      <c r="H26" s="23"/>
      <c r="J26" s="24"/>
      <c r="K26" s="35"/>
      <c r="L26" s="25"/>
    </row>
    <row r="27" spans="1:53" s="1" customFormat="1" ht="20.100000000000001" customHeight="1" thickBot="1" x14ac:dyDescent="0.35">
      <c r="A27" s="11"/>
      <c r="B27" s="95"/>
      <c r="C27" s="57"/>
      <c r="F27" s="315" t="s">
        <v>65</v>
      </c>
      <c r="G27" s="316"/>
      <c r="H27" s="316"/>
      <c r="I27" s="316"/>
    </row>
    <row r="28" spans="1:53" s="1" customFormat="1" ht="20.100000000000001" customHeight="1" thickBot="1" x14ac:dyDescent="0.35">
      <c r="A28" s="11"/>
      <c r="B28" s="95"/>
      <c r="C28" s="58"/>
      <c r="F28" s="317" t="s">
        <v>66</v>
      </c>
      <c r="G28" s="318"/>
      <c r="H28" s="318"/>
      <c r="I28" s="318"/>
    </row>
    <row r="29" spans="1:53" s="1" customFormat="1" ht="20.100000000000001" customHeight="1" thickBot="1" x14ac:dyDescent="0.4">
      <c r="A29" s="11"/>
      <c r="B29" s="95"/>
      <c r="C29" s="58"/>
      <c r="F29" s="319" t="s">
        <v>79</v>
      </c>
      <c r="G29" s="320"/>
      <c r="H29" s="320"/>
      <c r="I29" s="320"/>
    </row>
    <row r="30" spans="1:53" s="1" customFormat="1" ht="20.100000000000001" customHeight="1" thickBot="1" x14ac:dyDescent="0.35">
      <c r="A30" s="11"/>
      <c r="B30" s="95"/>
      <c r="C30" s="60"/>
      <c r="F30" s="321" t="s">
        <v>80</v>
      </c>
      <c r="G30" s="322"/>
      <c r="H30" s="323"/>
      <c r="I30" s="59" t="e">
        <f>D1</f>
        <v>#REF!</v>
      </c>
    </row>
    <row r="31" spans="1:53" s="1" customFormat="1" ht="6" customHeight="1" thickBot="1" x14ac:dyDescent="0.35">
      <c r="A31" s="11"/>
      <c r="B31" s="95"/>
      <c r="C31" s="60"/>
      <c r="F31" s="61"/>
      <c r="G31" s="62"/>
      <c r="H31" s="63"/>
      <c r="I31" s="64"/>
    </row>
    <row r="32" spans="1:53" s="1" customFormat="1" ht="20.100000000000001" customHeight="1" thickBot="1" x14ac:dyDescent="0.35">
      <c r="A32" s="11"/>
      <c r="B32" s="95"/>
      <c r="C32" s="60"/>
      <c r="F32" s="294" t="s">
        <v>81</v>
      </c>
      <c r="G32" s="295"/>
      <c r="H32" s="295"/>
      <c r="I32" s="295"/>
    </row>
    <row r="33" spans="1:13" s="1" customFormat="1" ht="6" customHeight="1" thickBot="1" x14ac:dyDescent="0.35">
      <c r="A33" s="11"/>
      <c r="B33" s="95"/>
      <c r="C33" s="60"/>
      <c r="F33" s="65"/>
      <c r="G33" s="66"/>
      <c r="H33" s="67"/>
      <c r="I33" s="68"/>
    </row>
    <row r="34" spans="1:13" s="1" customFormat="1" ht="20.100000000000001" customHeight="1" thickBot="1" x14ac:dyDescent="0.35">
      <c r="A34" s="11"/>
      <c r="B34" s="95"/>
      <c r="C34" s="60"/>
      <c r="F34" s="296" t="e">
        <f>B5</f>
        <v>#REF!</v>
      </c>
      <c r="G34" s="296"/>
      <c r="H34" s="296"/>
      <c r="I34" s="296"/>
    </row>
    <row r="35" spans="1:13" s="1" customFormat="1" ht="20.100000000000001" customHeight="1" thickBot="1" x14ac:dyDescent="0.35">
      <c r="A35" s="11"/>
      <c r="B35" s="95"/>
      <c r="C35" s="60"/>
      <c r="F35" s="65"/>
      <c r="G35" s="66"/>
      <c r="H35" s="67"/>
      <c r="I35" s="68"/>
    </row>
    <row r="36" spans="1:13" s="1" customFormat="1" ht="20.100000000000001" customHeight="1" thickBot="1" x14ac:dyDescent="0.35">
      <c r="A36" s="11"/>
      <c r="B36" s="95"/>
      <c r="C36" s="60"/>
      <c r="F36" s="69" t="s">
        <v>82</v>
      </c>
      <c r="G36" s="70" t="s">
        <v>83</v>
      </c>
      <c r="H36" s="71" t="e">
        <f>D1</f>
        <v>#REF!</v>
      </c>
      <c r="I36" s="84">
        <f ca="1">F1</f>
        <v>45219</v>
      </c>
    </row>
    <row r="37" spans="1:13" s="1" customFormat="1" ht="20.100000000000001" customHeight="1" thickBot="1" x14ac:dyDescent="0.35">
      <c r="A37" s="11"/>
      <c r="B37" s="95"/>
      <c r="C37" s="60"/>
      <c r="F37" s="61"/>
      <c r="G37" s="62"/>
      <c r="H37" s="63"/>
      <c r="I37" s="64"/>
    </row>
    <row r="38" spans="1:13" s="1" customFormat="1" ht="20.100000000000001" customHeight="1" thickBot="1" x14ac:dyDescent="0.35">
      <c r="A38" s="11"/>
      <c r="B38" s="95"/>
      <c r="C38" s="74">
        <v>31520</v>
      </c>
      <c r="F38" s="72" t="s">
        <v>84</v>
      </c>
      <c r="G38" s="87">
        <f>I20</f>
        <v>0</v>
      </c>
      <c r="H38" s="73"/>
      <c r="I38" s="64"/>
    </row>
    <row r="39" spans="1:13" s="1" customFormat="1" ht="24" customHeight="1" thickBot="1" x14ac:dyDescent="0.35">
      <c r="A39" s="11"/>
      <c r="B39" s="95"/>
      <c r="C39" s="60"/>
      <c r="F39" s="297" t="str">
        <f>SUBSTITUTE(PROPER(INDEX(n_4,MID(TEXT(G38,n0),1,1)+1)&amp;INDEX(n0x,MID(TEXT(G38,n0),2,1)+1,MID(TEXT(G38,n0),3,1)+1)&amp;IF(-MID(TEXT(G38,n0),1,3),"миллиард"&amp;VLOOKUP(MID(TEXT(G38,n0),3,1)*AND(MID(TEXT(G38,n0),2,1)-1),мил,2),"")&amp;INDEX(n_4,MID(TEXT(G38,n0),4,1)+1)&amp;INDEX(n0x,MID(TEXT(G38,n0),5,1)+1,MID(TEXT(G38,n0),6,1)+1)&amp;IF(-MID(TEXT(G38,n0),4,3),"миллион"&amp;VLOOKUP(MID(TEXT(G38,n0),6,1)*AND(MID(TEXT(G38,n0),5,1)-1),мил,2),"")&amp;INDEX(n_4,MID(TEXT(G38,n0),7,1)+1)&amp;INDEX(n1x,MID(TEXT(G38,n0),8,1)+1,MID(TEXT(G38,n0),9,1)+1)&amp;IF(-MID(TEXT(G38,n0),7,3),VLOOKUP(MID(TEXT(G38,n0),9,1)*AND(MID(TEXT(G38,n0),8,1)-1),тыс,2),"")&amp;INDEX(n_4,MID(TEXT(G38,n0),10,1)+1)&amp;INDEX(n0x,MID(TEXT(G38,n0),11,1)+1,MID(TEXT(G38,n0),12,1)+1)),"z"," ")&amp;IF(TRUNC(TEXT(G38,n0)),"","Ноль ")&amp;"рубл"&amp;VLOOKUP(MOD(MAX(MOD(MID(TEXT(G38,n0),11,2)-11,100),9),10),{0,"ь ";1,"я ";4,"ей "},2)&amp;RIGHT(TEXT(G38,n0),2)&amp;" копе"&amp;VLOOKUP(MOD(MAX(MOD(RIGHT(TEXT(G38,n0),2)-11,100),9),10),{0,"йка";1,"йки";4,"ек"},2)</f>
        <v>Ноль рублей 00 копеек</v>
      </c>
      <c r="G39" s="298"/>
      <c r="H39" s="298"/>
      <c r="I39" s="298"/>
    </row>
    <row r="40" spans="1:13" s="1" customFormat="1" ht="20.100000000000001" customHeight="1" thickBot="1" x14ac:dyDescent="0.35">
      <c r="A40" s="11"/>
      <c r="B40" s="95"/>
      <c r="C40" s="60"/>
      <c r="F40" s="61"/>
      <c r="G40" s="75" t="s">
        <v>85</v>
      </c>
      <c r="H40" s="63"/>
      <c r="I40" s="64"/>
    </row>
    <row r="41" spans="1:13" s="1" customFormat="1" ht="20.100000000000001" customHeight="1" thickBot="1" x14ac:dyDescent="0.35">
      <c r="A41" s="11"/>
      <c r="B41" s="95"/>
      <c r="C41" s="60"/>
      <c r="H41" s="23"/>
      <c r="J41" s="61"/>
      <c r="K41" s="62"/>
      <c r="L41" s="63"/>
      <c r="M41" s="64"/>
    </row>
    <row r="42" spans="1:13" s="1" customFormat="1" ht="20.100000000000001" customHeight="1" thickBot="1" x14ac:dyDescent="0.35">
      <c r="A42" s="11"/>
      <c r="B42" s="95"/>
      <c r="C42" s="60"/>
      <c r="F42" s="328" t="s">
        <v>86</v>
      </c>
      <c r="G42" s="329"/>
      <c r="H42" s="76" t="s">
        <v>63</v>
      </c>
      <c r="I42" s="77">
        <f ca="1">F1</f>
        <v>45219</v>
      </c>
      <c r="J42" s="326"/>
      <c r="K42" s="327"/>
      <c r="L42" s="63"/>
      <c r="M42" s="64"/>
    </row>
    <row r="43" spans="1:13" s="1" customFormat="1" ht="20.100000000000001" customHeight="1" thickBot="1" x14ac:dyDescent="0.35">
      <c r="A43" s="11"/>
      <c r="B43" s="95"/>
      <c r="C43" s="60"/>
      <c r="F43" s="61"/>
      <c r="G43" s="62"/>
      <c r="H43" s="63"/>
      <c r="I43" s="64"/>
      <c r="J43" s="61"/>
      <c r="K43" s="62"/>
      <c r="L43" s="63"/>
      <c r="M43" s="64"/>
    </row>
    <row r="44" spans="1:13" s="1" customFormat="1" ht="20.100000000000001" customHeight="1" thickBot="1" x14ac:dyDescent="0.35">
      <c r="A44" s="11"/>
      <c r="B44" s="95"/>
      <c r="C44" s="60"/>
      <c r="F44" s="78" t="s">
        <v>87</v>
      </c>
      <c r="G44" s="308"/>
      <c r="H44" s="308"/>
      <c r="I44" s="309"/>
    </row>
    <row r="45" spans="1:13" s="1" customFormat="1" ht="20.100000000000001" customHeight="1" thickBot="1" x14ac:dyDescent="0.35">
      <c r="A45" s="11"/>
      <c r="B45" s="95"/>
      <c r="C45" s="60"/>
      <c r="F45" s="79"/>
      <c r="G45" s="80" t="s">
        <v>67</v>
      </c>
      <c r="H45" s="286" t="s">
        <v>88</v>
      </c>
      <c r="I45" s="287"/>
    </row>
    <row r="46" spans="1:13" s="1" customFormat="1" ht="20.100000000000001" customHeight="1" thickBot="1" x14ac:dyDescent="0.35">
      <c r="A46" s="11"/>
      <c r="B46" s="95"/>
      <c r="C46" s="60"/>
      <c r="H46" s="23"/>
    </row>
    <row r="47" spans="1:13" s="1" customFormat="1" ht="20.100000000000001" customHeight="1" x14ac:dyDescent="0.3">
      <c r="A47" s="11"/>
      <c r="B47" s="95"/>
      <c r="C47" s="39"/>
      <c r="D47" s="81"/>
      <c r="E47" s="82"/>
      <c r="F47" s="81"/>
      <c r="G47" s="81"/>
      <c r="H47" s="23"/>
    </row>
    <row r="48" spans="1:13" s="1" customFormat="1" ht="20.100000000000001" customHeight="1" x14ac:dyDescent="0.3">
      <c r="A48" s="11"/>
      <c r="B48" s="95"/>
      <c r="C48" s="39"/>
      <c r="D48" s="39"/>
      <c r="E48" s="83"/>
      <c r="F48" s="39"/>
      <c r="G48" s="39"/>
      <c r="H48" s="23"/>
      <c r="J48" s="24"/>
      <c r="K48" s="35"/>
      <c r="L48" s="25"/>
    </row>
    <row r="49" spans="1:12" s="1" customFormat="1" ht="20.100000000000001" customHeight="1" x14ac:dyDescent="0.3">
      <c r="A49" s="11"/>
      <c r="B49" s="95"/>
      <c r="C49" s="39"/>
      <c r="D49" s="39"/>
      <c r="E49" s="83"/>
      <c r="F49" s="39"/>
      <c r="G49" s="39"/>
      <c r="H49" s="23"/>
      <c r="J49" s="24"/>
      <c r="K49" s="35"/>
      <c r="L49" s="25"/>
    </row>
    <row r="50" spans="1:12" s="1" customFormat="1" ht="20.100000000000001" customHeight="1" x14ac:dyDescent="0.3">
      <c r="A50" s="11"/>
      <c r="B50" s="95"/>
      <c r="C50" s="39"/>
      <c r="D50" s="39"/>
      <c r="E50" s="83"/>
      <c r="F50" s="39"/>
      <c r="G50" s="39"/>
      <c r="H50" s="23"/>
      <c r="J50" s="24"/>
      <c r="K50" s="35"/>
      <c r="L50" s="25"/>
    </row>
    <row r="51" spans="1:12" s="1" customFormat="1" ht="20.100000000000001" customHeight="1" x14ac:dyDescent="0.3">
      <c r="A51" s="11"/>
      <c r="B51" s="95"/>
      <c r="C51" s="39"/>
      <c r="D51" s="39"/>
      <c r="E51" s="83"/>
      <c r="F51" s="39"/>
      <c r="G51" s="39"/>
      <c r="H51" s="23"/>
      <c r="J51" s="24"/>
      <c r="K51" s="35"/>
      <c r="L51" s="25"/>
    </row>
    <row r="52" spans="1:12" s="1" customFormat="1" ht="20.100000000000001" customHeight="1" x14ac:dyDescent="0.3">
      <c r="A52" s="11"/>
      <c r="B52" s="95"/>
      <c r="C52" s="39"/>
      <c r="D52" s="39"/>
      <c r="E52" s="83"/>
      <c r="F52" s="39"/>
      <c r="G52" s="39"/>
      <c r="H52" s="23"/>
      <c r="J52" s="24"/>
      <c r="K52" s="35"/>
      <c r="L52" s="25"/>
    </row>
    <row r="53" spans="1:12" s="1" customFormat="1" ht="20.100000000000001" customHeight="1" x14ac:dyDescent="0.3">
      <c r="A53" s="11"/>
      <c r="B53" s="95"/>
      <c r="C53" s="39"/>
      <c r="D53" s="39"/>
      <c r="E53" s="83"/>
      <c r="F53" s="39"/>
      <c r="G53" s="39"/>
      <c r="H53" s="23"/>
      <c r="J53" s="24"/>
      <c r="K53" s="35"/>
      <c r="L53" s="25"/>
    </row>
    <row r="54" spans="1:12" s="1" customFormat="1" ht="20.100000000000001" customHeight="1" x14ac:dyDescent="0.3">
      <c r="A54" s="11"/>
      <c r="B54" s="95"/>
      <c r="C54" s="39"/>
      <c r="D54" s="39"/>
      <c r="E54" s="83"/>
      <c r="F54" s="39"/>
      <c r="G54" s="39"/>
      <c r="H54" s="23"/>
      <c r="J54" s="24"/>
      <c r="K54" s="35"/>
      <c r="L54" s="25"/>
    </row>
    <row r="55" spans="1:12" s="1" customFormat="1" ht="20.100000000000001" customHeight="1" x14ac:dyDescent="0.3">
      <c r="A55" s="11"/>
      <c r="B55" s="95"/>
      <c r="C55" s="39"/>
      <c r="D55" s="39"/>
      <c r="E55" s="83"/>
      <c r="F55" s="39"/>
      <c r="G55" s="39"/>
      <c r="H55" s="23"/>
      <c r="J55" s="24"/>
      <c r="K55" s="35"/>
      <c r="L55" s="25"/>
    </row>
    <row r="56" spans="1:12" s="1" customFormat="1" ht="20.100000000000001" customHeight="1" x14ac:dyDescent="0.3">
      <c r="A56" s="11"/>
      <c r="B56" s="95"/>
      <c r="C56" s="39"/>
      <c r="D56" s="39"/>
      <c r="E56" s="83"/>
      <c r="F56" s="39"/>
      <c r="G56" s="39"/>
      <c r="H56" s="23"/>
      <c r="J56" s="24"/>
      <c r="K56" s="35"/>
      <c r="L56" s="25"/>
    </row>
    <row r="57" spans="1:12" s="1" customFormat="1" ht="20.100000000000001" customHeight="1" x14ac:dyDescent="0.3">
      <c r="A57" s="11"/>
      <c r="B57" s="95"/>
      <c r="C57" s="39"/>
      <c r="D57" s="39"/>
      <c r="E57" s="83"/>
      <c r="F57" s="39"/>
      <c r="G57" s="39"/>
      <c r="H57" s="23"/>
      <c r="J57" s="24"/>
      <c r="K57" s="35"/>
      <c r="L57" s="25"/>
    </row>
    <row r="58" spans="1:12" s="1" customFormat="1" ht="20.100000000000001" customHeight="1" x14ac:dyDescent="0.3">
      <c r="A58" s="11"/>
      <c r="B58" s="95"/>
      <c r="C58" s="39"/>
      <c r="D58" s="39"/>
      <c r="E58" s="83"/>
      <c r="F58" s="39"/>
      <c r="G58" s="39"/>
      <c r="H58" s="23"/>
      <c r="J58" s="24"/>
      <c r="K58" s="35"/>
      <c r="L58" s="25"/>
    </row>
    <row r="59" spans="1:12" s="1" customFormat="1" ht="20.100000000000001" customHeight="1" x14ac:dyDescent="0.3">
      <c r="A59" s="11"/>
      <c r="B59" s="95"/>
      <c r="C59" s="39"/>
      <c r="D59" s="39"/>
      <c r="E59" s="83"/>
      <c r="F59" s="39"/>
      <c r="G59" s="39"/>
      <c r="H59" s="23"/>
      <c r="J59" s="24"/>
      <c r="K59" s="35"/>
      <c r="L59" s="25"/>
    </row>
    <row r="60" spans="1:12" s="1" customFormat="1" ht="20.100000000000001" customHeight="1" x14ac:dyDescent="0.3">
      <c r="A60" s="11"/>
      <c r="B60" s="95"/>
      <c r="C60" s="39"/>
      <c r="D60" s="39"/>
      <c r="E60" s="83"/>
      <c r="F60" s="39"/>
      <c r="G60" s="39"/>
      <c r="H60" s="23"/>
      <c r="J60" s="24"/>
      <c r="K60" s="35"/>
      <c r="L60" s="25"/>
    </row>
    <row r="61" spans="1:12" s="1" customFormat="1" ht="20.100000000000001" customHeight="1" x14ac:dyDescent="0.3">
      <c r="A61" s="11"/>
      <c r="B61" s="95"/>
      <c r="C61" s="39"/>
      <c r="D61" s="39"/>
      <c r="E61" s="83"/>
      <c r="F61" s="39"/>
      <c r="G61" s="39"/>
      <c r="H61" s="23"/>
      <c r="J61" s="24"/>
      <c r="K61" s="35"/>
      <c r="L61" s="25"/>
    </row>
    <row r="62" spans="1:12" s="1" customFormat="1" ht="20.100000000000001" customHeight="1" x14ac:dyDescent="0.3">
      <c r="A62" s="11"/>
      <c r="B62" s="95"/>
      <c r="C62" s="39"/>
      <c r="D62" s="39"/>
      <c r="E62" s="83"/>
      <c r="F62" s="39"/>
      <c r="G62" s="39"/>
      <c r="H62" s="23"/>
      <c r="J62" s="24"/>
      <c r="K62" s="35"/>
      <c r="L62" s="25"/>
    </row>
    <row r="63" spans="1:12" s="1" customFormat="1" ht="20.100000000000001" customHeight="1" x14ac:dyDescent="0.3">
      <c r="A63" s="11"/>
      <c r="B63" s="95"/>
      <c r="C63" s="39"/>
      <c r="D63" s="39"/>
      <c r="E63" s="83"/>
      <c r="F63" s="39"/>
      <c r="G63" s="39"/>
      <c r="H63" s="23"/>
      <c r="J63" s="24"/>
      <c r="K63" s="35"/>
      <c r="L63" s="25"/>
    </row>
    <row r="64" spans="1:12" s="1" customFormat="1" ht="20.100000000000001" customHeight="1" x14ac:dyDescent="0.3">
      <c r="A64" s="11"/>
      <c r="B64" s="95"/>
      <c r="C64" s="39"/>
      <c r="D64" s="39"/>
      <c r="E64" s="83"/>
      <c r="F64" s="39"/>
      <c r="G64" s="39"/>
      <c r="H64" s="23"/>
      <c r="J64" s="24"/>
      <c r="K64" s="35"/>
      <c r="L64" s="25"/>
    </row>
    <row r="65" spans="1:12" s="1" customFormat="1" ht="20.100000000000001" customHeight="1" x14ac:dyDescent="0.3">
      <c r="A65" s="11"/>
      <c r="B65" s="95"/>
      <c r="C65" s="39"/>
      <c r="D65" s="39"/>
      <c r="E65" s="83"/>
      <c r="F65" s="39"/>
      <c r="G65" s="39"/>
      <c r="H65" s="23"/>
      <c r="J65" s="24"/>
      <c r="K65" s="35"/>
      <c r="L65" s="25"/>
    </row>
    <row r="66" spans="1:12" s="1" customFormat="1" ht="20.100000000000001" customHeight="1" x14ac:dyDescent="0.3">
      <c r="A66" s="11"/>
      <c r="B66" s="95"/>
      <c r="C66" s="39"/>
      <c r="D66" s="39"/>
      <c r="E66" s="83"/>
      <c r="F66" s="39"/>
      <c r="G66" s="39"/>
      <c r="H66" s="23"/>
      <c r="J66" s="24"/>
      <c r="K66" s="35"/>
      <c r="L66" s="25"/>
    </row>
    <row r="67" spans="1:12" s="1" customFormat="1" ht="20.100000000000001" customHeight="1" x14ac:dyDescent="0.3">
      <c r="A67" s="11"/>
      <c r="B67" s="95"/>
      <c r="C67" s="21"/>
      <c r="D67" s="22"/>
      <c r="E67" s="22"/>
      <c r="F67" s="22"/>
      <c r="G67" s="23"/>
      <c r="H67" s="23"/>
      <c r="J67" s="24"/>
      <c r="K67" s="35"/>
      <c r="L67" s="25"/>
    </row>
    <row r="68" spans="1:12" s="1" customFormat="1" ht="20.100000000000001" customHeight="1" x14ac:dyDescent="0.3">
      <c r="A68" s="11"/>
      <c r="B68" s="95"/>
      <c r="C68" s="21"/>
      <c r="D68" s="22"/>
      <c r="E68" s="22"/>
      <c r="F68" s="22"/>
      <c r="G68" s="23"/>
      <c r="H68" s="23"/>
      <c r="J68" s="24"/>
      <c r="K68" s="35"/>
      <c r="L68" s="25"/>
    </row>
    <row r="69" spans="1:12" s="1" customFormat="1" ht="20.100000000000001" customHeight="1" x14ac:dyDescent="0.3">
      <c r="A69" s="11"/>
      <c r="B69" s="95"/>
      <c r="C69" s="21"/>
      <c r="D69" s="22"/>
      <c r="E69" s="22"/>
      <c r="F69" s="22"/>
      <c r="G69" s="23"/>
      <c r="H69" s="23"/>
      <c r="J69" s="24"/>
      <c r="K69" s="35"/>
      <c r="L69" s="25"/>
    </row>
    <row r="70" spans="1:12" s="1" customFormat="1" ht="20.100000000000001" customHeight="1" x14ac:dyDescent="0.3">
      <c r="A70" s="11"/>
      <c r="B70" s="95"/>
      <c r="C70" s="21"/>
      <c r="D70" s="22"/>
      <c r="E70" s="22"/>
      <c r="F70" s="22"/>
      <c r="G70" s="23"/>
      <c r="H70" s="23"/>
      <c r="J70" s="24"/>
      <c r="K70" s="35"/>
      <c r="L70" s="25"/>
    </row>
    <row r="71" spans="1:12" s="1" customFormat="1" ht="20.100000000000001" customHeight="1" x14ac:dyDescent="0.3">
      <c r="A71" s="11"/>
      <c r="B71" s="95"/>
      <c r="C71" s="21"/>
      <c r="D71" s="22"/>
      <c r="E71" s="22"/>
      <c r="F71" s="22"/>
      <c r="G71" s="23"/>
      <c r="H71" s="23"/>
      <c r="J71" s="24"/>
      <c r="K71" s="35"/>
      <c r="L71" s="25"/>
    </row>
    <row r="72" spans="1:12" s="1" customFormat="1" ht="20.100000000000001" customHeight="1" x14ac:dyDescent="0.3">
      <c r="A72" s="11"/>
      <c r="B72" s="95"/>
      <c r="C72" s="21"/>
      <c r="D72" s="22"/>
      <c r="E72" s="22"/>
      <c r="F72" s="22"/>
      <c r="G72" s="23"/>
      <c r="H72" s="23"/>
      <c r="J72" s="24"/>
      <c r="K72" s="25"/>
      <c r="L72" s="25"/>
    </row>
    <row r="73" spans="1:12" s="1" customFormat="1" ht="20.100000000000001" customHeight="1" x14ac:dyDescent="0.3">
      <c r="A73" s="11"/>
      <c r="B73" s="95"/>
      <c r="C73" s="21"/>
      <c r="D73" s="22"/>
      <c r="E73" s="22"/>
      <c r="F73" s="22"/>
      <c r="G73" s="23"/>
      <c r="H73" s="23"/>
      <c r="J73" s="24"/>
      <c r="K73" s="25"/>
      <c r="L73" s="25"/>
    </row>
    <row r="74" spans="1:12" s="1" customFormat="1" ht="20.100000000000001" customHeight="1" x14ac:dyDescent="0.3">
      <c r="A74" s="11"/>
      <c r="B74" s="95"/>
      <c r="C74" s="21"/>
      <c r="D74" s="22"/>
      <c r="E74" s="22"/>
      <c r="F74" s="22"/>
      <c r="G74" s="23"/>
      <c r="H74" s="23"/>
      <c r="J74" s="24"/>
      <c r="K74" s="25"/>
      <c r="L74" s="25"/>
    </row>
    <row r="75" spans="1:12" s="1" customFormat="1" ht="20.100000000000001" customHeight="1" x14ac:dyDescent="0.3">
      <c r="A75" s="11"/>
      <c r="B75" s="95"/>
      <c r="C75" s="21"/>
      <c r="D75" s="22"/>
      <c r="E75" s="22"/>
      <c r="F75" s="22"/>
      <c r="G75" s="23"/>
      <c r="H75" s="23"/>
      <c r="J75" s="24"/>
      <c r="K75" s="25"/>
      <c r="L75" s="25"/>
    </row>
    <row r="76" spans="1:12" s="1" customFormat="1" ht="20.100000000000001" customHeight="1" x14ac:dyDescent="0.3">
      <c r="A76" s="11"/>
      <c r="B76" s="95"/>
      <c r="C76" s="21"/>
      <c r="D76" s="22"/>
      <c r="E76" s="22"/>
      <c r="F76" s="22"/>
      <c r="G76" s="23"/>
      <c r="H76" s="23"/>
      <c r="J76" s="24"/>
      <c r="K76" s="25"/>
      <c r="L76" s="25"/>
    </row>
    <row r="77" spans="1:12" s="1" customFormat="1" ht="20.100000000000001" customHeight="1" x14ac:dyDescent="0.3">
      <c r="A77" s="11"/>
      <c r="B77" s="95"/>
      <c r="C77" s="21"/>
      <c r="D77" s="22"/>
      <c r="E77" s="22"/>
      <c r="F77" s="22"/>
      <c r="G77" s="23"/>
      <c r="H77" s="23"/>
      <c r="J77" s="24"/>
      <c r="K77" s="25"/>
      <c r="L77" s="25"/>
    </row>
    <row r="78" spans="1:12" s="1" customFormat="1" ht="20.100000000000001" customHeight="1" x14ac:dyDescent="0.3">
      <c r="A78" s="11"/>
      <c r="B78" s="95"/>
      <c r="C78" s="21"/>
      <c r="D78" s="22"/>
      <c r="E78" s="22"/>
      <c r="F78" s="22"/>
      <c r="G78" s="23"/>
      <c r="H78" s="23"/>
      <c r="J78" s="24"/>
      <c r="K78" s="25"/>
      <c r="L78" s="25"/>
    </row>
    <row r="79" spans="1:12" s="1" customFormat="1" ht="20.100000000000001" customHeight="1" x14ac:dyDescent="0.3">
      <c r="A79" s="11"/>
      <c r="B79" s="95"/>
      <c r="C79" s="21"/>
      <c r="D79" s="22"/>
      <c r="E79" s="22"/>
      <c r="F79" s="22"/>
      <c r="G79" s="23"/>
      <c r="H79" s="23"/>
      <c r="J79" s="24"/>
      <c r="K79" s="25"/>
      <c r="L79" s="25"/>
    </row>
    <row r="80" spans="1:12" s="1" customFormat="1" ht="20.100000000000001" customHeight="1" x14ac:dyDescent="0.3">
      <c r="A80" s="11"/>
      <c r="B80" s="95"/>
      <c r="C80" s="21"/>
      <c r="D80" s="22"/>
      <c r="E80" s="22"/>
      <c r="F80" s="22"/>
      <c r="G80" s="23"/>
      <c r="H80" s="23"/>
      <c r="J80" s="24"/>
      <c r="K80" s="25"/>
      <c r="L80" s="25"/>
    </row>
    <row r="81" spans="1:12" s="1" customFormat="1" ht="20.100000000000001" customHeight="1" x14ac:dyDescent="0.3">
      <c r="A81" s="11"/>
      <c r="B81" s="95"/>
      <c r="C81" s="21"/>
      <c r="D81" s="22"/>
      <c r="E81" s="22"/>
      <c r="F81" s="22"/>
      <c r="G81" s="23"/>
      <c r="H81" s="23"/>
      <c r="J81" s="24"/>
      <c r="K81" s="25"/>
      <c r="L81" s="25"/>
    </row>
    <row r="82" spans="1:12" s="1" customFormat="1" ht="20.100000000000001" customHeight="1" x14ac:dyDescent="0.3">
      <c r="A82" s="11"/>
      <c r="B82" s="95"/>
      <c r="C82" s="21"/>
      <c r="D82" s="22"/>
      <c r="E82" s="22"/>
      <c r="F82" s="22"/>
      <c r="G82" s="23"/>
      <c r="H82" s="23"/>
      <c r="J82" s="24"/>
      <c r="K82" s="25"/>
      <c r="L82" s="25"/>
    </row>
    <row r="83" spans="1:12" s="1" customFormat="1" ht="20.100000000000001" customHeight="1" x14ac:dyDescent="0.3">
      <c r="A83" s="11"/>
      <c r="B83" s="95"/>
      <c r="C83" s="21"/>
      <c r="D83" s="22"/>
      <c r="E83" s="22"/>
      <c r="F83" s="22"/>
      <c r="G83" s="23"/>
      <c r="H83" s="23"/>
      <c r="J83" s="24"/>
      <c r="K83" s="25"/>
      <c r="L83" s="25"/>
    </row>
    <row r="84" spans="1:12" s="1" customFormat="1" ht="20.100000000000001" customHeight="1" x14ac:dyDescent="0.3">
      <c r="A84" s="11"/>
      <c r="B84" s="95"/>
      <c r="C84" s="21"/>
      <c r="D84" s="22"/>
      <c r="E84" s="22"/>
      <c r="F84" s="22"/>
      <c r="G84" s="23"/>
      <c r="H84" s="23"/>
      <c r="J84" s="24"/>
      <c r="K84" s="25"/>
      <c r="L84" s="25"/>
    </row>
    <row r="85" spans="1:12" s="1" customFormat="1" ht="20.100000000000001" customHeight="1" x14ac:dyDescent="0.3">
      <c r="A85" s="11"/>
      <c r="B85" s="95"/>
      <c r="C85" s="21"/>
      <c r="D85" s="22"/>
      <c r="E85" s="22"/>
      <c r="F85" s="22"/>
      <c r="G85" s="23"/>
      <c r="H85" s="23"/>
      <c r="J85" s="24"/>
      <c r="K85" s="25"/>
      <c r="L85" s="25"/>
    </row>
    <row r="86" spans="1:12" s="1" customFormat="1" ht="20.100000000000001" customHeight="1" x14ac:dyDescent="0.3">
      <c r="A86" s="11"/>
      <c r="B86" s="95"/>
      <c r="C86" s="21"/>
      <c r="D86" s="22"/>
      <c r="E86" s="22"/>
      <c r="F86" s="22"/>
      <c r="G86" s="23"/>
      <c r="H86" s="23"/>
      <c r="J86" s="24"/>
      <c r="K86" s="25"/>
      <c r="L86" s="25"/>
    </row>
    <row r="87" spans="1:12" s="1" customFormat="1" ht="20.100000000000001" customHeight="1" x14ac:dyDescent="0.3">
      <c r="A87" s="11"/>
      <c r="B87" s="95"/>
      <c r="C87" s="21"/>
      <c r="D87" s="22"/>
      <c r="E87" s="22"/>
      <c r="F87" s="22"/>
      <c r="G87" s="23"/>
      <c r="H87" s="23"/>
      <c r="J87" s="24"/>
      <c r="K87" s="25"/>
      <c r="L87" s="25"/>
    </row>
    <row r="88" spans="1:12" s="1" customFormat="1" ht="20.100000000000001" customHeight="1" x14ac:dyDescent="0.3">
      <c r="A88" s="11"/>
      <c r="B88" s="95"/>
      <c r="C88" s="21"/>
      <c r="D88" s="22"/>
      <c r="E88" s="22"/>
      <c r="F88" s="22"/>
      <c r="G88" s="23"/>
      <c r="H88" s="23"/>
      <c r="J88" s="24"/>
      <c r="K88" s="25"/>
      <c r="L88" s="25"/>
    </row>
    <row r="89" spans="1:12" s="1" customFormat="1" ht="20.100000000000001" customHeight="1" x14ac:dyDescent="0.3">
      <c r="A89" s="11"/>
      <c r="B89" s="95"/>
      <c r="C89" s="21"/>
      <c r="D89" s="22"/>
      <c r="E89" s="22"/>
      <c r="F89" s="22"/>
      <c r="G89" s="23"/>
      <c r="H89" s="23"/>
      <c r="J89" s="24"/>
      <c r="K89" s="25"/>
      <c r="L89" s="25"/>
    </row>
    <row r="90" spans="1:12" s="1" customFormat="1" ht="20.100000000000001" customHeight="1" x14ac:dyDescent="0.3">
      <c r="A90" s="11"/>
      <c r="B90" s="95"/>
      <c r="C90" s="21"/>
      <c r="D90" s="22"/>
      <c r="E90" s="22"/>
      <c r="F90" s="22"/>
      <c r="G90" s="23"/>
      <c r="H90" s="23"/>
      <c r="J90" s="24"/>
      <c r="K90" s="25"/>
      <c r="L90" s="25"/>
    </row>
    <row r="91" spans="1:12" s="1" customFormat="1" ht="20.100000000000001" customHeight="1" x14ac:dyDescent="0.3">
      <c r="A91" s="11"/>
      <c r="B91" s="95"/>
      <c r="C91" s="21"/>
      <c r="D91" s="22"/>
      <c r="E91" s="22"/>
      <c r="F91" s="22"/>
      <c r="G91" s="23"/>
      <c r="H91" s="23"/>
      <c r="J91" s="24"/>
      <c r="K91" s="25"/>
      <c r="L91" s="25"/>
    </row>
    <row r="92" spans="1:12" s="1" customFormat="1" ht="20.100000000000001" customHeight="1" x14ac:dyDescent="0.3">
      <c r="A92" s="11"/>
      <c r="B92" s="95"/>
      <c r="C92" s="21"/>
      <c r="D92" s="22"/>
      <c r="E92" s="22"/>
      <c r="F92" s="22"/>
      <c r="G92" s="23"/>
      <c r="H92" s="23"/>
      <c r="J92" s="24"/>
      <c r="K92" s="25"/>
      <c r="L92" s="25"/>
    </row>
    <row r="93" spans="1:12" s="1" customFormat="1" ht="20.100000000000001" customHeight="1" x14ac:dyDescent="0.3">
      <c r="A93" s="11"/>
      <c r="B93" s="95"/>
      <c r="C93" s="21"/>
      <c r="D93" s="22"/>
      <c r="E93" s="22"/>
      <c r="F93" s="22"/>
      <c r="G93" s="23"/>
      <c r="H93" s="23"/>
      <c r="J93" s="24"/>
      <c r="K93" s="25"/>
      <c r="L93" s="25"/>
    </row>
    <row r="94" spans="1:12" s="1" customFormat="1" ht="20.100000000000001" customHeight="1" x14ac:dyDescent="0.3">
      <c r="A94" s="11"/>
      <c r="B94" s="95"/>
      <c r="C94" s="21"/>
      <c r="D94" s="22"/>
      <c r="E94" s="22"/>
      <c r="F94" s="22"/>
      <c r="G94" s="23"/>
      <c r="H94" s="23"/>
      <c r="J94" s="24"/>
      <c r="K94" s="25"/>
      <c r="L94" s="25"/>
    </row>
    <row r="95" spans="1:12" s="1" customFormat="1" ht="20.100000000000001" customHeight="1" x14ac:dyDescent="0.3">
      <c r="A95" s="11"/>
      <c r="B95" s="95"/>
      <c r="C95" s="21"/>
      <c r="D95" s="22"/>
      <c r="E95" s="22"/>
      <c r="F95" s="22"/>
      <c r="G95" s="23"/>
      <c r="H95" s="23"/>
      <c r="J95" s="24"/>
      <c r="K95" s="25"/>
      <c r="L95" s="25"/>
    </row>
    <row r="96" spans="1:12" s="1" customFormat="1" ht="20.100000000000001" customHeight="1" x14ac:dyDescent="0.3">
      <c r="A96" s="11"/>
      <c r="B96" s="95"/>
      <c r="C96" s="21"/>
      <c r="D96" s="22"/>
      <c r="E96" s="22"/>
      <c r="F96" s="22"/>
      <c r="G96" s="23"/>
      <c r="H96" s="23"/>
      <c r="J96" s="24"/>
      <c r="K96" s="25"/>
      <c r="L96" s="25"/>
    </row>
    <row r="97" spans="1:12" s="1" customFormat="1" ht="20.100000000000001" customHeight="1" x14ac:dyDescent="0.3">
      <c r="A97" s="11"/>
      <c r="B97" s="95"/>
      <c r="C97" s="21"/>
      <c r="D97" s="22"/>
      <c r="E97" s="22"/>
      <c r="F97" s="22"/>
      <c r="G97" s="23"/>
      <c r="H97" s="23"/>
      <c r="J97" s="24"/>
      <c r="K97" s="25"/>
      <c r="L97" s="25"/>
    </row>
    <row r="98" spans="1:12" s="1" customFormat="1" ht="20.100000000000001" customHeight="1" x14ac:dyDescent="0.3">
      <c r="A98" s="11"/>
      <c r="B98" s="95"/>
      <c r="C98" s="21"/>
      <c r="D98" s="22"/>
      <c r="E98" s="22"/>
      <c r="F98" s="22"/>
      <c r="G98" s="23"/>
      <c r="H98" s="23"/>
      <c r="J98" s="24"/>
      <c r="K98" s="25"/>
      <c r="L98" s="25"/>
    </row>
    <row r="99" spans="1:12" s="1" customFormat="1" ht="20.100000000000001" customHeight="1" x14ac:dyDescent="0.3">
      <c r="A99" s="11"/>
      <c r="B99" s="95"/>
      <c r="C99" s="21"/>
      <c r="D99" s="22"/>
      <c r="E99" s="22"/>
      <c r="F99" s="22"/>
      <c r="G99" s="23"/>
      <c r="H99" s="23"/>
      <c r="J99" s="24"/>
      <c r="K99" s="25"/>
      <c r="L99" s="25"/>
    </row>
    <row r="100" spans="1:12" s="1" customFormat="1" ht="20.100000000000001" customHeight="1" x14ac:dyDescent="0.3">
      <c r="A100" s="11"/>
      <c r="B100" s="95"/>
      <c r="C100" s="21"/>
      <c r="D100" s="22"/>
      <c r="E100" s="22"/>
      <c r="F100" s="22"/>
      <c r="G100" s="23"/>
      <c r="H100" s="23"/>
      <c r="J100" s="24"/>
      <c r="K100" s="25"/>
      <c r="L100" s="25"/>
    </row>
    <row r="101" spans="1:12" s="1" customFormat="1" ht="20.100000000000001" customHeight="1" x14ac:dyDescent="0.3">
      <c r="A101" s="11"/>
      <c r="B101" s="95"/>
      <c r="C101" s="21"/>
      <c r="D101" s="22"/>
      <c r="E101" s="22"/>
      <c r="F101" s="22"/>
      <c r="G101" s="23"/>
      <c r="H101" s="23"/>
      <c r="J101" s="24"/>
      <c r="K101" s="25"/>
      <c r="L101" s="25"/>
    </row>
    <row r="102" spans="1:12" s="1" customFormat="1" ht="20.100000000000001" customHeight="1" x14ac:dyDescent="0.3">
      <c r="A102" s="11"/>
      <c r="B102" s="95"/>
      <c r="C102" s="21"/>
      <c r="D102" s="22"/>
      <c r="E102" s="22"/>
      <c r="F102" s="22"/>
      <c r="G102" s="23"/>
      <c r="H102" s="23"/>
      <c r="J102" s="24"/>
      <c r="K102" s="25"/>
      <c r="L102" s="25"/>
    </row>
    <row r="103" spans="1:12" s="1" customFormat="1" ht="20.100000000000001" customHeight="1" x14ac:dyDescent="0.3">
      <c r="A103" s="11"/>
      <c r="B103" s="95"/>
      <c r="C103" s="21"/>
      <c r="D103" s="22"/>
      <c r="E103" s="22"/>
      <c r="F103" s="22"/>
      <c r="G103" s="23"/>
      <c r="H103" s="23"/>
      <c r="J103" s="24"/>
      <c r="K103" s="25"/>
      <c r="L103" s="25"/>
    </row>
    <row r="104" spans="1:12" s="1" customFormat="1" ht="20.100000000000001" customHeight="1" x14ac:dyDescent="0.3">
      <c r="A104" s="11"/>
      <c r="B104" s="95"/>
      <c r="C104" s="21"/>
      <c r="D104" s="22"/>
      <c r="E104" s="22"/>
      <c r="F104" s="22"/>
      <c r="G104" s="23"/>
      <c r="H104" s="23"/>
      <c r="J104" s="24"/>
      <c r="K104" s="25"/>
      <c r="L104" s="25"/>
    </row>
    <row r="105" spans="1:12" s="1" customFormat="1" ht="20.100000000000001" customHeight="1" x14ac:dyDescent="0.3">
      <c r="A105" s="11"/>
      <c r="B105" s="95"/>
      <c r="C105" s="21"/>
      <c r="D105" s="22"/>
      <c r="E105" s="22"/>
      <c r="F105" s="22"/>
      <c r="G105" s="23"/>
      <c r="H105" s="23"/>
      <c r="J105" s="24"/>
      <c r="K105" s="25"/>
      <c r="L105" s="25"/>
    </row>
    <row r="106" spans="1:12" s="1" customFormat="1" ht="20.100000000000001" customHeight="1" x14ac:dyDescent="0.3">
      <c r="A106" s="11"/>
      <c r="B106" s="95"/>
      <c r="C106" s="21"/>
      <c r="D106" s="22"/>
      <c r="E106" s="22"/>
      <c r="F106" s="22"/>
      <c r="G106" s="23"/>
      <c r="H106" s="23"/>
      <c r="J106" s="24"/>
      <c r="K106" s="25"/>
      <c r="L106" s="25"/>
    </row>
    <row r="107" spans="1:12" s="1" customFormat="1" ht="20.100000000000001" customHeight="1" x14ac:dyDescent="0.3">
      <c r="A107" s="11"/>
      <c r="B107" s="95"/>
      <c r="C107" s="21"/>
      <c r="D107" s="22"/>
      <c r="E107" s="22"/>
      <c r="F107" s="22"/>
      <c r="G107" s="23"/>
      <c r="H107" s="23"/>
      <c r="J107" s="24"/>
      <c r="K107" s="25"/>
      <c r="L107" s="25"/>
    </row>
    <row r="108" spans="1:12" s="1" customFormat="1" ht="20.100000000000001" customHeight="1" x14ac:dyDescent="0.3">
      <c r="A108" s="11"/>
      <c r="B108" s="95"/>
      <c r="C108" s="21"/>
      <c r="D108" s="22"/>
      <c r="E108" s="22"/>
      <c r="F108" s="22"/>
      <c r="G108" s="23"/>
      <c r="H108" s="23"/>
      <c r="J108" s="24"/>
      <c r="K108" s="25"/>
      <c r="L108" s="25"/>
    </row>
    <row r="109" spans="1:12" s="1" customFormat="1" ht="20.100000000000001" customHeight="1" x14ac:dyDescent="0.3">
      <c r="A109" s="11"/>
      <c r="B109" s="95"/>
      <c r="C109" s="21"/>
      <c r="D109" s="22"/>
      <c r="E109" s="22"/>
      <c r="F109" s="22"/>
      <c r="G109" s="23"/>
      <c r="H109" s="23"/>
      <c r="J109" s="24"/>
      <c r="K109" s="25"/>
      <c r="L109" s="25"/>
    </row>
    <row r="110" spans="1:12" s="1" customFormat="1" ht="20.100000000000001" customHeight="1" x14ac:dyDescent="0.3">
      <c r="A110" s="11"/>
      <c r="B110" s="95"/>
      <c r="C110" s="21"/>
      <c r="D110" s="22"/>
      <c r="E110" s="22"/>
      <c r="F110" s="22"/>
      <c r="G110" s="23"/>
      <c r="H110" s="23"/>
      <c r="J110" s="24"/>
      <c r="K110" s="25"/>
      <c r="L110" s="25"/>
    </row>
    <row r="111" spans="1:12" s="1" customFormat="1" ht="20.100000000000001" customHeight="1" x14ac:dyDescent="0.3">
      <c r="A111" s="11"/>
      <c r="B111" s="95"/>
      <c r="C111" s="21"/>
      <c r="D111" s="22"/>
      <c r="E111" s="22"/>
      <c r="F111" s="22"/>
      <c r="G111" s="23"/>
      <c r="H111" s="23"/>
      <c r="J111" s="24"/>
      <c r="K111" s="25"/>
      <c r="L111" s="25"/>
    </row>
    <row r="112" spans="1:12" s="1" customFormat="1" ht="20.100000000000001" customHeight="1" x14ac:dyDescent="0.3">
      <c r="A112" s="11"/>
      <c r="B112" s="95"/>
      <c r="C112" s="21"/>
      <c r="D112" s="22"/>
      <c r="E112" s="22"/>
      <c r="F112" s="22"/>
      <c r="G112" s="23"/>
      <c r="H112" s="23"/>
      <c r="J112" s="24"/>
      <c r="K112" s="25"/>
      <c r="L112" s="25"/>
    </row>
    <row r="113" spans="1:12" s="1" customFormat="1" ht="20.100000000000001" customHeight="1" x14ac:dyDescent="0.3">
      <c r="A113" s="11"/>
      <c r="B113" s="95"/>
      <c r="C113" s="21"/>
      <c r="D113" s="22"/>
      <c r="E113" s="22"/>
      <c r="F113" s="22"/>
      <c r="G113" s="23"/>
      <c r="H113" s="23"/>
      <c r="J113" s="24"/>
      <c r="K113" s="25"/>
      <c r="L113" s="25"/>
    </row>
    <row r="114" spans="1:12" s="1" customFormat="1" ht="20.100000000000001" customHeight="1" x14ac:dyDescent="0.3">
      <c r="A114" s="11"/>
      <c r="B114" s="95"/>
      <c r="C114" s="21"/>
      <c r="D114" s="22"/>
      <c r="E114" s="22"/>
      <c r="F114" s="22"/>
      <c r="G114" s="23"/>
      <c r="H114" s="23"/>
      <c r="J114" s="24"/>
      <c r="K114" s="25"/>
      <c r="L114" s="25"/>
    </row>
    <row r="115" spans="1:12" s="1" customFormat="1" ht="20.100000000000001" customHeight="1" x14ac:dyDescent="0.3">
      <c r="A115" s="11"/>
      <c r="B115" s="95"/>
      <c r="C115" s="21"/>
      <c r="D115" s="22"/>
      <c r="E115" s="22"/>
      <c r="F115" s="22"/>
      <c r="G115" s="23"/>
      <c r="H115" s="23"/>
      <c r="J115" s="24"/>
      <c r="K115" s="25"/>
      <c r="L115" s="25"/>
    </row>
    <row r="116" spans="1:12" s="1" customFormat="1" ht="20.100000000000001" customHeight="1" x14ac:dyDescent="0.3">
      <c r="A116" s="11"/>
      <c r="B116" s="95"/>
      <c r="C116" s="21"/>
      <c r="D116" s="22"/>
      <c r="E116" s="22"/>
      <c r="F116" s="22"/>
      <c r="G116" s="23"/>
      <c r="H116" s="23"/>
      <c r="J116" s="24"/>
      <c r="K116" s="25"/>
      <c r="L116" s="25"/>
    </row>
    <row r="117" spans="1:12" s="1" customFormat="1" ht="20.100000000000001" customHeight="1" x14ac:dyDescent="0.3">
      <c r="A117" s="11"/>
      <c r="B117" s="95"/>
      <c r="C117" s="21"/>
      <c r="D117" s="22"/>
      <c r="E117" s="22"/>
      <c r="F117" s="22"/>
      <c r="G117" s="23"/>
      <c r="H117" s="23"/>
      <c r="J117" s="24"/>
      <c r="K117" s="25"/>
      <c r="L117" s="25"/>
    </row>
    <row r="118" spans="1:12" s="1" customFormat="1" ht="20.100000000000001" customHeight="1" x14ac:dyDescent="0.3">
      <c r="A118" s="11"/>
      <c r="B118" s="95"/>
      <c r="C118" s="21"/>
      <c r="D118" s="22"/>
      <c r="E118" s="22"/>
      <c r="F118" s="22"/>
      <c r="G118" s="23"/>
      <c r="H118" s="23"/>
      <c r="J118" s="24"/>
      <c r="K118" s="25"/>
      <c r="L118" s="25"/>
    </row>
    <row r="119" spans="1:12" s="1" customFormat="1" ht="20.100000000000001" customHeight="1" x14ac:dyDescent="0.3">
      <c r="A119" s="11"/>
      <c r="B119" s="95"/>
      <c r="C119" s="21"/>
      <c r="D119" s="22"/>
      <c r="E119" s="22"/>
      <c r="F119" s="22"/>
      <c r="G119" s="23"/>
      <c r="H119" s="23"/>
      <c r="J119" s="24"/>
      <c r="K119" s="25"/>
      <c r="L119" s="25"/>
    </row>
    <row r="120" spans="1:12" s="1" customFormat="1" ht="20.100000000000001" customHeight="1" x14ac:dyDescent="0.3">
      <c r="A120" s="11"/>
      <c r="B120" s="95"/>
      <c r="C120" s="21"/>
      <c r="D120" s="22"/>
      <c r="E120" s="22"/>
      <c r="F120" s="22"/>
      <c r="G120" s="23"/>
      <c r="H120" s="23"/>
      <c r="J120" s="24"/>
      <c r="K120" s="25"/>
      <c r="L120" s="25"/>
    </row>
    <row r="121" spans="1:12" s="1" customFormat="1" ht="20.100000000000001" customHeight="1" x14ac:dyDescent="0.3">
      <c r="A121" s="11"/>
      <c r="B121" s="95"/>
      <c r="C121" s="21"/>
      <c r="D121" s="22"/>
      <c r="E121" s="22"/>
      <c r="F121" s="22"/>
      <c r="G121" s="23"/>
      <c r="H121" s="23"/>
      <c r="J121" s="24"/>
      <c r="K121" s="25"/>
      <c r="L121" s="25"/>
    </row>
    <row r="122" spans="1:12" s="1" customFormat="1" ht="20.100000000000001" customHeight="1" x14ac:dyDescent="0.3">
      <c r="A122" s="11"/>
      <c r="B122" s="95"/>
      <c r="C122" s="21"/>
      <c r="D122" s="22"/>
      <c r="E122" s="22"/>
      <c r="F122" s="22"/>
      <c r="G122" s="23"/>
      <c r="H122" s="23"/>
      <c r="J122" s="24"/>
      <c r="K122" s="25"/>
      <c r="L122" s="25"/>
    </row>
    <row r="123" spans="1:12" s="1" customFormat="1" ht="20.100000000000001" customHeight="1" x14ac:dyDescent="0.3">
      <c r="A123" s="11"/>
      <c r="B123" s="95"/>
      <c r="C123" s="21"/>
      <c r="D123" s="22"/>
      <c r="E123" s="22"/>
      <c r="F123" s="22"/>
      <c r="G123" s="23"/>
      <c r="H123" s="23"/>
      <c r="J123" s="24"/>
      <c r="K123" s="25"/>
      <c r="L123" s="25"/>
    </row>
    <row r="124" spans="1:12" s="1" customFormat="1" ht="20.100000000000001" customHeight="1" x14ac:dyDescent="0.3">
      <c r="A124" s="11"/>
      <c r="B124" s="95"/>
      <c r="C124" s="21"/>
      <c r="D124" s="22"/>
      <c r="E124" s="22"/>
      <c r="F124" s="22"/>
      <c r="G124" s="23"/>
      <c r="H124" s="23"/>
      <c r="J124" s="24"/>
      <c r="K124" s="25"/>
      <c r="L124" s="25"/>
    </row>
    <row r="125" spans="1:12" s="1" customFormat="1" ht="20.100000000000001" customHeight="1" x14ac:dyDescent="0.3">
      <c r="A125" s="11"/>
      <c r="B125" s="95"/>
      <c r="C125" s="21"/>
      <c r="D125" s="22"/>
      <c r="E125" s="22"/>
      <c r="F125" s="22"/>
      <c r="G125" s="23"/>
      <c r="H125" s="23"/>
      <c r="J125" s="24"/>
      <c r="K125" s="25"/>
      <c r="L125" s="25"/>
    </row>
    <row r="126" spans="1:12" s="1" customFormat="1" ht="20.100000000000001" customHeight="1" x14ac:dyDescent="0.3">
      <c r="A126" s="11"/>
      <c r="B126" s="95"/>
      <c r="C126" s="21"/>
      <c r="D126" s="22"/>
      <c r="E126" s="22"/>
      <c r="F126" s="22"/>
      <c r="G126" s="23"/>
      <c r="H126" s="23"/>
      <c r="J126" s="24"/>
      <c r="K126" s="25"/>
      <c r="L126" s="25"/>
    </row>
    <row r="127" spans="1:12" s="1" customFormat="1" ht="20.100000000000001" customHeight="1" x14ac:dyDescent="0.3">
      <c r="A127" s="11"/>
      <c r="B127" s="95"/>
      <c r="C127" s="21"/>
      <c r="D127" s="22"/>
      <c r="E127" s="22"/>
      <c r="F127" s="22"/>
      <c r="G127" s="23"/>
      <c r="H127" s="23"/>
      <c r="J127" s="24"/>
      <c r="K127" s="25"/>
      <c r="L127" s="25"/>
    </row>
    <row r="128" spans="1:12" s="1" customFormat="1" ht="20.100000000000001" customHeight="1" x14ac:dyDescent="0.3">
      <c r="A128" s="11"/>
      <c r="B128" s="95"/>
      <c r="C128" s="21"/>
      <c r="D128" s="22"/>
      <c r="E128" s="22"/>
      <c r="F128" s="22"/>
      <c r="G128" s="23"/>
      <c r="H128" s="23"/>
      <c r="J128" s="24"/>
      <c r="K128" s="25"/>
      <c r="L128" s="25"/>
    </row>
    <row r="129" spans="9:53" ht="20.100000000000001" customHeight="1" x14ac:dyDescent="0.3">
      <c r="I129" s="6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</sheetData>
  <autoFilter ref="H7:H18"/>
  <mergeCells count="29">
    <mergeCell ref="B2:C2"/>
    <mergeCell ref="B4:C4"/>
    <mergeCell ref="M7:P7"/>
    <mergeCell ref="J42:K42"/>
    <mergeCell ref="F42:G42"/>
    <mergeCell ref="C18:F18"/>
    <mergeCell ref="G44:I44"/>
    <mergeCell ref="G20:H20"/>
    <mergeCell ref="G22:I22"/>
    <mergeCell ref="F27:I27"/>
    <mergeCell ref="F28:I28"/>
    <mergeCell ref="F29:I29"/>
    <mergeCell ref="F30:H30"/>
    <mergeCell ref="H45:I45"/>
    <mergeCell ref="B5:C5"/>
    <mergeCell ref="D5:I6"/>
    <mergeCell ref="F32:I32"/>
    <mergeCell ref="F34:I34"/>
    <mergeCell ref="F39:I39"/>
    <mergeCell ref="C13:F13"/>
    <mergeCell ref="C14:F14"/>
    <mergeCell ref="C15:F15"/>
    <mergeCell ref="C16:F16"/>
    <mergeCell ref="C17:F17"/>
    <mergeCell ref="C8:F8"/>
    <mergeCell ref="C9:F9"/>
    <mergeCell ref="C10:F10"/>
    <mergeCell ref="C11:F11"/>
    <mergeCell ref="C12:F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ВАШ ЗАКАЗ</vt:lpstr>
      <vt:lpstr>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2023-10-19T14:34:12Z</dcterms:modified>
</cp:coreProperties>
</file>